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3"/>
  </bookViews>
  <sheets>
    <sheet name="คำแถลง (รับ)" sheetId="1" r:id="rId1"/>
    <sheet name="คำแถลง(จ่าย)" sheetId="2" r:id="rId2"/>
    <sheet name="หลักการ" sheetId="3" r:id="rId3"/>
    <sheet name="แยกแผนงาน" sheetId="8" r:id="rId4"/>
  </sheets>
  <calcPr calcId="144525"/>
</workbook>
</file>

<file path=xl/calcChain.xml><?xml version="1.0" encoding="utf-8"?>
<calcChain xmlns="http://schemas.openxmlformats.org/spreadsheetml/2006/main">
  <c r="C159" i="8" l="1"/>
  <c r="C157" i="8" s="1"/>
  <c r="D158" i="8"/>
  <c r="D157" i="8" s="1"/>
  <c r="E146" i="8"/>
  <c r="E145" i="8" s="1"/>
  <c r="D145" i="8"/>
  <c r="C145" i="8"/>
  <c r="E144" i="8"/>
  <c r="D143" i="8"/>
  <c r="C143" i="8"/>
  <c r="D137" i="8"/>
  <c r="C136" i="8"/>
  <c r="D136" i="8" s="1"/>
  <c r="D138" i="8" s="1"/>
  <c r="F125" i="8"/>
  <c r="F124" i="8"/>
  <c r="E124" i="8"/>
  <c r="D124" i="8"/>
  <c r="C124" i="8"/>
  <c r="F123" i="8"/>
  <c r="F122" i="8"/>
  <c r="E121" i="8"/>
  <c r="D121" i="8"/>
  <c r="C121" i="8"/>
  <c r="F121" i="8" s="1"/>
  <c r="F120" i="8"/>
  <c r="F119" i="8"/>
  <c r="F118" i="8"/>
  <c r="E117" i="8"/>
  <c r="D117" i="8"/>
  <c r="C117" i="8"/>
  <c r="F116" i="8"/>
  <c r="E115" i="8"/>
  <c r="D115" i="8"/>
  <c r="D126" i="8" s="1"/>
  <c r="C115" i="8"/>
  <c r="E99" i="8"/>
  <c r="E98" i="8"/>
  <c r="E97" i="8"/>
  <c r="D96" i="8"/>
  <c r="C96" i="8"/>
  <c r="E96" i="8" s="1"/>
  <c r="E95" i="8"/>
  <c r="D94" i="8"/>
  <c r="D100" i="8" s="1"/>
  <c r="C94" i="8"/>
  <c r="C100" i="8" s="1"/>
  <c r="E82" i="8"/>
  <c r="D81" i="8"/>
  <c r="C81" i="8"/>
  <c r="E81" i="8" s="1"/>
  <c r="E80" i="8"/>
  <c r="D79" i="8"/>
  <c r="C79" i="8"/>
  <c r="E78" i="8"/>
  <c r="E77" i="8"/>
  <c r="E76" i="8"/>
  <c r="D75" i="8"/>
  <c r="C75" i="8"/>
  <c r="E75" i="8" s="1"/>
  <c r="E74" i="8"/>
  <c r="E73" i="8" s="1"/>
  <c r="D73" i="8"/>
  <c r="C73" i="8"/>
  <c r="C83" i="8" s="1"/>
  <c r="E58" i="8"/>
  <c r="E57" i="8"/>
  <c r="E56" i="8"/>
  <c r="E55" i="8"/>
  <c r="D54" i="8"/>
  <c r="C54" i="8"/>
  <c r="E54" i="8" s="1"/>
  <c r="E53" i="8"/>
  <c r="E52" i="8"/>
  <c r="D52" i="8"/>
  <c r="D59" i="8" s="1"/>
  <c r="C52" i="8"/>
  <c r="C59" i="8" s="1"/>
  <c r="E59" i="8" s="1"/>
  <c r="D36" i="8"/>
  <c r="D35" i="8" s="1"/>
  <c r="C35" i="8"/>
  <c r="D34" i="8"/>
  <c r="D33" i="8"/>
  <c r="D32" i="8" s="1"/>
  <c r="C32" i="8"/>
  <c r="D31" i="8"/>
  <c r="D30" i="8" s="1"/>
  <c r="C30" i="8"/>
  <c r="C9" i="8"/>
  <c r="D9" i="8"/>
  <c r="E9" i="8"/>
  <c r="C12" i="8"/>
  <c r="D12" i="8"/>
  <c r="E13" i="8"/>
  <c r="E12" i="8" s="1"/>
  <c r="E14" i="8"/>
  <c r="E15" i="8"/>
  <c r="E16" i="8"/>
  <c r="C17" i="8"/>
  <c r="C21" i="8" s="1"/>
  <c r="D17" i="8"/>
  <c r="E18" i="8"/>
  <c r="E17" i="8" s="1"/>
  <c r="C19" i="8"/>
  <c r="D19" i="8"/>
  <c r="E20" i="8"/>
  <c r="E19" i="8" s="1"/>
  <c r="E16" i="2"/>
  <c r="E17" i="2" s="1"/>
  <c r="C18" i="1"/>
  <c r="C21" i="1"/>
  <c r="C24" i="1"/>
  <c r="C16" i="2"/>
  <c r="C17" i="2" s="1"/>
  <c r="D69" i="1"/>
  <c r="C69" i="1"/>
  <c r="D123" i="1"/>
  <c r="D128" i="1" s="1"/>
  <c r="C123" i="1"/>
  <c r="E139" i="1"/>
  <c r="D139" i="1"/>
  <c r="C139" i="1"/>
  <c r="C128" i="1"/>
  <c r="E128" i="1"/>
  <c r="D21" i="8" l="1"/>
  <c r="E126" i="8"/>
  <c r="C147" i="8"/>
  <c r="D83" i="8"/>
  <c r="E79" i="8"/>
  <c r="E94" i="8"/>
  <c r="E100" i="8" s="1"/>
  <c r="D147" i="8"/>
  <c r="C37" i="8"/>
  <c r="C126" i="8"/>
  <c r="F117" i="8"/>
  <c r="E21" i="8"/>
  <c r="D159" i="8"/>
  <c r="E143" i="8"/>
  <c r="E147" i="8" s="1"/>
  <c r="C138" i="8"/>
  <c r="F126" i="8"/>
  <c r="F115" i="8"/>
  <c r="E83" i="8"/>
  <c r="D37" i="8"/>
  <c r="C25" i="1"/>
  <c r="C26" i="3"/>
  <c r="E85" i="1"/>
  <c r="E69" i="1"/>
  <c r="E74" i="1" s="1"/>
  <c r="E18" i="1" l="1"/>
  <c r="D74" i="1"/>
  <c r="C74" i="1"/>
  <c r="D85" i="1"/>
  <c r="C85" i="1"/>
  <c r="E24" i="1" l="1"/>
  <c r="D24" i="1"/>
  <c r="E21" i="1"/>
  <c r="D21" i="1"/>
  <c r="D18" i="1"/>
  <c r="D16" i="2"/>
  <c r="D17" i="2" s="1"/>
  <c r="D25" i="1" l="1"/>
  <c r="E25" i="1"/>
</calcChain>
</file>

<file path=xl/sharedStrings.xml><?xml version="1.0" encoding="utf-8"?>
<sst xmlns="http://schemas.openxmlformats.org/spreadsheetml/2006/main" count="283" uniqueCount="137">
  <si>
    <t>-3-</t>
  </si>
  <si>
    <t>คำแถลงงบประมาณ</t>
  </si>
  <si>
    <t>เทศบาลตำบลบ่อแฮ้ว</t>
  </si>
  <si>
    <t>อำเภอเมืองลำปาง  จังหวัดลำปาง</t>
  </si>
  <si>
    <t>รายรับจริง</t>
  </si>
  <si>
    <t>ประมาณการ</t>
  </si>
  <si>
    <t>รายได้จัดเก็บ</t>
  </si>
  <si>
    <t xml:space="preserve">      หมวดภาษีอากร</t>
  </si>
  <si>
    <t xml:space="preserve">      หมวดค่าธรรมเนียม ค่าปรับ และใบอนุญาต</t>
  </si>
  <si>
    <t xml:space="preserve">      หมวดรายได้จากทรัพย์สิน</t>
  </si>
  <si>
    <t xml:space="preserve">      หมวดรายไดจากสาธารณูปโภคและการพาณิชย์</t>
  </si>
  <si>
    <t xml:space="preserve">      หมวดรายได้เบ็ดเตล็ด</t>
  </si>
  <si>
    <t xml:space="preserve">      หมวดรายได้จากทุน</t>
  </si>
  <si>
    <t xml:space="preserve">      หมวดภาษีจัดสรร</t>
  </si>
  <si>
    <t>รายได้ที่รัฐบาลอุดหนุนให้องค์กรปกครองส่วนท้องถิ่น</t>
  </si>
  <si>
    <t xml:space="preserve">      หมวดเงินอุดหนุนทั่วไป</t>
  </si>
  <si>
    <t>รวม</t>
  </si>
  <si>
    <t>-4-</t>
  </si>
  <si>
    <t>ประกอบงบประมาณรายจ่ายประจำปีงบประมาณ พ.ศ.2561</t>
  </si>
  <si>
    <t>รายจ่าย</t>
  </si>
  <si>
    <t>จ่ายจากงบประมาณ</t>
  </si>
  <si>
    <t xml:space="preserve">      งบกลาง</t>
  </si>
  <si>
    <t xml:space="preserve">      งบบุคลากร</t>
  </si>
  <si>
    <t xml:space="preserve">      งบดำเนินงาน</t>
  </si>
  <si>
    <t xml:space="preserve">      งบลงทุน</t>
  </si>
  <si>
    <t xml:space="preserve">      งบเงินอุดหนุน</t>
  </si>
  <si>
    <t>รวมจ่ายจากงบประมาณ</t>
  </si>
  <si>
    <t>-5-</t>
  </si>
  <si>
    <t>บันทึกหลักการและเหตุผล</t>
  </si>
  <si>
    <t>ของ  เทศบาลตำบลบ่อแฮ้ว</t>
  </si>
  <si>
    <t>ด้าน</t>
  </si>
  <si>
    <t>ยอดรวม</t>
  </si>
  <si>
    <t>ด้านบริหารทั่วไป</t>
  </si>
  <si>
    <t xml:space="preserve">      แผนงานบริหารงานทั่วไป</t>
  </si>
  <si>
    <t xml:space="preserve">      แผนงานการรักษาความสงบภายใน</t>
  </si>
  <si>
    <t>ด้านบริการชุมชนและสังคม</t>
  </si>
  <si>
    <t xml:space="preserve">      แผนงานการศึกษา</t>
  </si>
  <si>
    <t xml:space="preserve">      แผนงานสาธารณสุข</t>
  </si>
  <si>
    <t xml:space="preserve">      แผนงานสังคมสงเคราะห์</t>
  </si>
  <si>
    <t xml:space="preserve">      แผนงานเคหะและชุมชน</t>
  </si>
  <si>
    <t xml:space="preserve">      แผนงานสร้างความเข้มแข็งของชุมชน</t>
  </si>
  <si>
    <t>ด้านการดำเนินงานอื่น</t>
  </si>
  <si>
    <t xml:space="preserve">      แผนงานงบกลาง</t>
  </si>
  <si>
    <t>งบประมาณรายจ่ายทั้งสิ้น</t>
  </si>
  <si>
    <t>-6-</t>
  </si>
  <si>
    <t>รายจ่ายตามงานและงบรายจ่าย</t>
  </si>
  <si>
    <t>งาน</t>
  </si>
  <si>
    <t>งบ</t>
  </si>
  <si>
    <t>งานบริหารทั่วไป</t>
  </si>
  <si>
    <t>งานบริหารงานคลัง</t>
  </si>
  <si>
    <t>งบบุคลากร</t>
  </si>
  <si>
    <t xml:space="preserve">     เงินเดือน (ฝ่ายการเมือง)</t>
  </si>
  <si>
    <t xml:space="preserve">     เงินเดือน (ฝ่ายประจำ)</t>
  </si>
  <si>
    <t>งบดำเนินงาน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</si>
  <si>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</si>
  <si>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</si>
  <si>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</si>
  <si>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</si>
  <si>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>งบลงทุน</t>
  </si>
  <si>
    <t xml:space="preserve">     ค่าครุภัณฑ์</t>
  </si>
  <si>
    <t>งบเงินอุดหนุน</t>
  </si>
  <si>
    <t xml:space="preserve">     เงินอุดหนุน</t>
  </si>
  <si>
    <t>แผนงานการรักษาความสงบภายใน</t>
  </si>
  <si>
    <t>-7-</t>
  </si>
  <si>
    <t>แผนงานการศึกษา</t>
  </si>
  <si>
    <t xml:space="preserve">     ค่าที่ดินและสิ่งก่อสร้าง</t>
  </si>
  <si>
    <t>แผนงานสาธารณสุข</t>
  </si>
  <si>
    <t>-8-</t>
  </si>
  <si>
    <t>แผนงานสังคมสงเคราะห์</t>
  </si>
  <si>
    <t>งานบริหารทั่วไปเกี่ยวกับ</t>
  </si>
  <si>
    <t>การรักษาความสงบภายใน</t>
  </si>
  <si>
    <t>การศึกษา</t>
  </si>
  <si>
    <t>งานระดับก่อนวัยเรียนและ</t>
  </si>
  <si>
    <t>ประถมศึกษา</t>
  </si>
  <si>
    <t>สาธารณสุข</t>
  </si>
  <si>
    <t>งานบริการสาธารณสุขและ</t>
  </si>
  <si>
    <t>งานสาธารณสุขอื่น ๆ</t>
  </si>
  <si>
    <t>สังคมสงเคราะห์</t>
  </si>
  <si>
    <t>งานสวัสดิการสังคมและ</t>
  </si>
  <si>
    <t>แผนงานเคหะและชุมชน</t>
  </si>
  <si>
    <t>เคหะและชุมชน</t>
  </si>
  <si>
    <t>งานไฟฟ้าถนน</t>
  </si>
  <si>
    <t>งานกำจัดขยะมูลฝอยและ</t>
  </si>
  <si>
    <t>สิ่งปฏิกูล</t>
  </si>
  <si>
    <t>แผนงานสร้างความเข้มแข็งของชุมชน</t>
  </si>
  <si>
    <t>งานส่งเสริมและสนับสนุน</t>
  </si>
  <si>
    <t>ความเข้มแข็งชุมชน</t>
  </si>
  <si>
    <t>-9-</t>
  </si>
  <si>
    <t>แผนงานการศาสนาวัฒนธรรมและนันทนาการ</t>
  </si>
  <si>
    <t>งานกีฬาและนันทนาการ</t>
  </si>
  <si>
    <t>แผนงานงบกลาง</t>
  </si>
  <si>
    <t>งบกลาง</t>
  </si>
  <si>
    <t xml:space="preserve">     งบกลาง</t>
  </si>
  <si>
    <t>-10-</t>
  </si>
  <si>
    <t>รวมรายจ่าย</t>
  </si>
  <si>
    <t>-11-</t>
  </si>
  <si>
    <t>-12-</t>
  </si>
  <si>
    <t>-13-</t>
  </si>
  <si>
    <t>รายจ่ายจริง</t>
  </si>
  <si>
    <t xml:space="preserve"> </t>
  </si>
  <si>
    <t xml:space="preserve">      แผนงานการศาสนาวัฒนธรรมและนันทนาการ</t>
  </si>
  <si>
    <t>รายรับงบประมาณรายจ่าย - เฉพาะการ งานกิจการประปา</t>
  </si>
  <si>
    <t>หมวดรายได้</t>
  </si>
  <si>
    <t xml:space="preserve">     ค่าจำหน่ายน้ำจากมาตรวัดน้ำ</t>
  </si>
  <si>
    <t xml:space="preserve">     ค่าจำหน่ายน้ำท่อธาร</t>
  </si>
  <si>
    <t xml:space="preserve">     ค่าจำหน่ายสิ่งของจากคลังพัสดุ</t>
  </si>
  <si>
    <t xml:space="preserve">     ค่าเช่ามาตรน้ำ</t>
  </si>
  <si>
    <t xml:space="preserve">     เงินที่งบประมาณทั่วไปช่วยเหลืองบประมาณเฉพาะการ</t>
  </si>
  <si>
    <t xml:space="preserve">     ดอกเบี้ยเงินฝากธนาคาร</t>
  </si>
  <si>
    <t xml:space="preserve">     ผลประโยชน์อื่น</t>
  </si>
  <si>
    <t xml:space="preserve">              ค่าธรรมเนียม</t>
  </si>
  <si>
    <t xml:space="preserve">              ค่าปรับ</t>
  </si>
  <si>
    <t xml:space="preserve">              ค่าแรง</t>
  </si>
  <si>
    <t xml:space="preserve">     รายได้เบ็ดเตล็ด</t>
  </si>
  <si>
    <t>รวมรายรับ</t>
  </si>
  <si>
    <t>รายจ่ายงบประมาณรายจ่าย - เฉพาะการ งานกิจการประปา</t>
  </si>
  <si>
    <t>ประกอบงบประมาณรายรับประจำปีงบประมาณ พ.ศ.2561</t>
  </si>
  <si>
    <t>งบดำเนินการ</t>
  </si>
  <si>
    <t>ด้านการเศรษฐกิจ</t>
  </si>
  <si>
    <t xml:space="preserve">      แผนงานการพาณิชย์</t>
  </si>
  <si>
    <t>-112-</t>
  </si>
  <si>
    <t>ปี 2562</t>
  </si>
  <si>
    <t>-137-</t>
  </si>
  <si>
    <t>ปี 2563</t>
  </si>
  <si>
    <t>ปี 2564</t>
  </si>
  <si>
    <t>ประกอบงบประมาณรายจ่ายประจำปีงบประมาณ พ.ศ.2564</t>
  </si>
  <si>
    <t>ประจำปีงบประมาณ พ.ศ. 2564</t>
  </si>
  <si>
    <t>รวมรายได้จัดเก็บเอง</t>
  </si>
  <si>
    <t>รายได้ที่รัฐบาลเก็บแล้วจัดสรรให้องค์กร</t>
  </si>
  <si>
    <t>รวมรายได้ที่รัฐบาลเก็บแล้วจัดสรรให้</t>
  </si>
  <si>
    <t>รวมรายได้ที่รัฐบาลอุดหนุนให้องค์กร</t>
  </si>
  <si>
    <t xml:space="preserve">                0.00</t>
  </si>
  <si>
    <t xml:space="preserve">รายจ่ายจริง </t>
  </si>
  <si>
    <t xml:space="preserve">ประมาณการ </t>
  </si>
  <si>
    <t>ประกอบร่างเทศบัญญัติ  งบประมาณรายจ่าย</t>
  </si>
  <si>
    <t>งานศาสนาวัฒนธรรม</t>
  </si>
  <si>
    <t>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</si>
</sst>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0"/>
      <color rgb="FF000000"/>
      <name val="Microsoft Sans Serif"/>
      <family val="2"/>
    </font>
    <font>
      <sz val="11"/>
      <name val="Tahoma"/>
      <family val="2"/>
    </font>
    <font>
      <sz val="10"/>
      <color rgb="FF000000"/>
      <name val="Microsoft Sans Serif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9" fontId="9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43" fontId="3" fillId="0" borderId="2" xfId="1" applyFont="1" applyFill="1" applyBorder="1"/>
    <xf numFmtId="43" fontId="4" fillId="0" borderId="2" xfId="1" applyFont="1" applyFill="1" applyBorder="1"/>
    <xf numFmtId="0" fontId="4" fillId="3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3" fontId="9" fillId="0" borderId="1" xfId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/>
    </xf>
    <xf numFmtId="43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3" fontId="9" fillId="0" borderId="1" xfId="1" applyFont="1" applyBorder="1" applyAlignment="1">
      <alignment horizontal="right" vertical="center"/>
    </xf>
    <xf numFmtId="43" fontId="10" fillId="0" borderId="1" xfId="1" applyFont="1" applyBorder="1" applyAlignment="1">
      <alignment horizontal="right" vertical="center"/>
    </xf>
    <xf numFmtId="49" fontId="9" fillId="0" borderId="1" xfId="1" applyNumberFormat="1" applyFont="1" applyBorder="1" applyAlignment="1">
      <alignment horizontal="left" vertical="center"/>
    </xf>
    <xf numFmtId="0" fontId="9" fillId="0" borderId="0" xfId="0" applyFont="1"/>
    <xf numFmtId="43" fontId="11" fillId="0" borderId="1" xfId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NumberFormat="1" applyFont="1" applyFill="1" applyBorder="1" applyAlignment="1">
      <alignment vertical="center" wrapText="1" readingOrder="1"/>
    </xf>
    <xf numFmtId="49" fontId="10" fillId="0" borderId="0" xfId="0" applyNumberFormat="1" applyFont="1" applyAlignment="1">
      <alignment horizontal="left" vertical="center"/>
    </xf>
    <xf numFmtId="49" fontId="10" fillId="3" borderId="5" xfId="0" applyNumberFormat="1" applyFont="1" applyFill="1" applyBorder="1" applyAlignment="1">
      <alignment horizontal="right" vertical="center"/>
    </xf>
    <xf numFmtId="49" fontId="10" fillId="3" borderId="6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87" fontId="10" fillId="0" borderId="2" xfId="1" applyNumberFormat="1" applyFont="1" applyBorder="1"/>
    <xf numFmtId="0" fontId="10" fillId="0" borderId="2" xfId="1" applyNumberFormat="1" applyFont="1" applyBorder="1"/>
    <xf numFmtId="49" fontId="9" fillId="0" borderId="2" xfId="0" applyNumberFormat="1" applyFont="1" applyBorder="1" applyAlignment="1">
      <alignment horizontal="left" vertical="center"/>
    </xf>
    <xf numFmtId="187" fontId="9" fillId="0" borderId="2" xfId="1" applyNumberFormat="1" applyFont="1" applyBorder="1" applyAlignment="1">
      <alignment horizontal="left" vertical="center"/>
    </xf>
    <xf numFmtId="0" fontId="9" fillId="0" borderId="2" xfId="1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 textRotation="180"/>
    </xf>
    <xf numFmtId="187" fontId="10" fillId="0" borderId="2" xfId="1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187" fontId="10" fillId="0" borderId="4" xfId="1" applyNumberFormat="1" applyFont="1" applyBorder="1" applyAlignment="1">
      <alignment horizontal="left" vertical="center"/>
    </xf>
    <xf numFmtId="43" fontId="10" fillId="0" borderId="4" xfId="1" applyFont="1" applyBorder="1" applyAlignment="1">
      <alignment horizontal="left" vertical="center"/>
    </xf>
    <xf numFmtId="0" fontId="10" fillId="0" borderId="0" xfId="0" applyFont="1"/>
    <xf numFmtId="49" fontId="10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3" fontId="10" fillId="0" borderId="2" xfId="1" applyFont="1" applyBorder="1"/>
    <xf numFmtId="43" fontId="9" fillId="0" borderId="2" xfId="1" applyFont="1" applyBorder="1" applyAlignment="1">
      <alignment horizontal="left" vertical="center"/>
    </xf>
    <xf numFmtId="43" fontId="10" fillId="0" borderId="2" xfId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right" vertical="center"/>
    </xf>
    <xf numFmtId="0" fontId="10" fillId="0" borderId="2" xfId="1" applyNumberFormat="1" applyFont="1" applyBorder="1" applyAlignment="1">
      <alignment horizontal="right"/>
    </xf>
    <xf numFmtId="187" fontId="9" fillId="0" borderId="2" xfId="1" applyNumberFormat="1" applyFont="1" applyBorder="1" applyAlignment="1">
      <alignment horizontal="right" vertical="center"/>
    </xf>
    <xf numFmtId="187" fontId="10" fillId="0" borderId="2" xfId="1" applyNumberFormat="1" applyFont="1" applyBorder="1" applyAlignment="1">
      <alignment horizontal="right" vertical="center"/>
    </xf>
    <xf numFmtId="187" fontId="9" fillId="0" borderId="2" xfId="1" applyNumberFormat="1" applyFont="1" applyBorder="1"/>
    <xf numFmtId="0" fontId="9" fillId="0" borderId="2" xfId="1" applyNumberFormat="1" applyFont="1" applyBorder="1"/>
    <xf numFmtId="49" fontId="9" fillId="0" borderId="0" xfId="0" applyNumberFormat="1" applyFont="1" applyAlignment="1">
      <alignment horizontal="center" vertical="center" textRotation="180"/>
    </xf>
    <xf numFmtId="49" fontId="9" fillId="2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19050</xdr:rowOff>
    </xdr:from>
    <xdr:to>
      <xdr:col>2</xdr:col>
      <xdr:colOff>0</xdr:colOff>
      <xdr:row>8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695325" y="1543050"/>
          <a:ext cx="2085975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27</xdr:row>
      <xdr:rowOff>19050</xdr:rowOff>
    </xdr:from>
    <xdr:to>
      <xdr:col>2</xdr:col>
      <xdr:colOff>0</xdr:colOff>
      <xdr:row>29</xdr:row>
      <xdr:rowOff>0</xdr:rowOff>
    </xdr:to>
    <xdr:cxnSp macro="">
      <xdr:nvCxnSpPr>
        <xdr:cNvPr id="10" name="ตัวเชื่อมต่อตรง 9"/>
        <xdr:cNvCxnSpPr/>
      </xdr:nvCxnSpPr>
      <xdr:spPr>
        <a:xfrm>
          <a:off x="695325" y="7048500"/>
          <a:ext cx="2019300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0</xdr:colOff>
      <xdr:row>51</xdr:row>
      <xdr:rowOff>0</xdr:rowOff>
    </xdr:to>
    <xdr:cxnSp macro="">
      <xdr:nvCxnSpPr>
        <xdr:cNvPr id="11" name="ตัวเชื่อมต่อตรง 10"/>
        <xdr:cNvCxnSpPr/>
      </xdr:nvCxnSpPr>
      <xdr:spPr>
        <a:xfrm>
          <a:off x="695325" y="11620500"/>
          <a:ext cx="2019300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70</xdr:row>
      <xdr:rowOff>9525</xdr:rowOff>
    </xdr:from>
    <xdr:to>
      <xdr:col>2</xdr:col>
      <xdr:colOff>9525</xdr:colOff>
      <xdr:row>72</xdr:row>
      <xdr:rowOff>0</xdr:rowOff>
    </xdr:to>
    <xdr:cxnSp macro="">
      <xdr:nvCxnSpPr>
        <xdr:cNvPr id="13" name="ตัวเชื่อมต่อตรง 12"/>
        <xdr:cNvCxnSpPr/>
      </xdr:nvCxnSpPr>
      <xdr:spPr>
        <a:xfrm>
          <a:off x="352425" y="21345525"/>
          <a:ext cx="2105025" cy="60007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91</xdr:row>
      <xdr:rowOff>19050</xdr:rowOff>
    </xdr:from>
    <xdr:to>
      <xdr:col>2</xdr:col>
      <xdr:colOff>0</xdr:colOff>
      <xdr:row>93</xdr:row>
      <xdr:rowOff>0</xdr:rowOff>
    </xdr:to>
    <xdr:cxnSp macro="">
      <xdr:nvCxnSpPr>
        <xdr:cNvPr id="14" name="ตัวเชื่อมต่อตรง 13"/>
        <xdr:cNvCxnSpPr/>
      </xdr:nvCxnSpPr>
      <xdr:spPr>
        <a:xfrm>
          <a:off x="695325" y="21983700"/>
          <a:ext cx="2019300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112</xdr:row>
      <xdr:rowOff>19050</xdr:rowOff>
    </xdr:from>
    <xdr:to>
      <xdr:col>2</xdr:col>
      <xdr:colOff>0</xdr:colOff>
      <xdr:row>114</xdr:row>
      <xdr:rowOff>0</xdr:rowOff>
    </xdr:to>
    <xdr:cxnSp macro="">
      <xdr:nvCxnSpPr>
        <xdr:cNvPr id="15" name="ตัวเชื่อมต่อตรง 14"/>
        <xdr:cNvCxnSpPr/>
      </xdr:nvCxnSpPr>
      <xdr:spPr>
        <a:xfrm>
          <a:off x="695325" y="25336500"/>
          <a:ext cx="2019300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2019300</xdr:colOff>
      <xdr:row>134</xdr:row>
      <xdr:rowOff>171450</xdr:rowOff>
    </xdr:to>
    <xdr:cxnSp macro="">
      <xdr:nvCxnSpPr>
        <xdr:cNvPr id="17" name="ตัวเชื่อมต่อตรง 16"/>
        <xdr:cNvCxnSpPr/>
      </xdr:nvCxnSpPr>
      <xdr:spPr>
        <a:xfrm>
          <a:off x="685800" y="30203775"/>
          <a:ext cx="2019300" cy="46672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140</xdr:row>
      <xdr:rowOff>19050</xdr:rowOff>
    </xdr:from>
    <xdr:to>
      <xdr:col>2</xdr:col>
      <xdr:colOff>0</xdr:colOff>
      <xdr:row>142</xdr:row>
      <xdr:rowOff>0</xdr:rowOff>
    </xdr:to>
    <xdr:cxnSp macro="">
      <xdr:nvCxnSpPr>
        <xdr:cNvPr id="18" name="ตัวเชื่อมต่อตรง 17"/>
        <xdr:cNvCxnSpPr/>
      </xdr:nvCxnSpPr>
      <xdr:spPr>
        <a:xfrm>
          <a:off x="695325" y="32956500"/>
          <a:ext cx="2019300" cy="59055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154</xdr:row>
      <xdr:rowOff>9525</xdr:rowOff>
    </xdr:from>
    <xdr:to>
      <xdr:col>1</xdr:col>
      <xdr:colOff>2019300</xdr:colOff>
      <xdr:row>155</xdr:row>
      <xdr:rowOff>171450</xdr:rowOff>
    </xdr:to>
    <xdr:cxnSp macro="">
      <xdr:nvCxnSpPr>
        <xdr:cNvPr id="20" name="ตัวเชื่อมต่อตรง 19"/>
        <xdr:cNvCxnSpPr/>
      </xdr:nvCxnSpPr>
      <xdr:spPr>
        <a:xfrm>
          <a:off x="685800" y="35690175"/>
          <a:ext cx="2019300" cy="46672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view="pageBreakPreview" zoomScaleSheetLayoutView="100" workbookViewId="0">
      <selection activeCell="H11" sqref="H11"/>
    </sheetView>
  </sheetViews>
  <sheetFormatPr defaultRowHeight="14.25"/>
  <cols>
    <col min="1" max="1" width="4.625" customWidth="1"/>
    <col min="2" max="2" width="39.25" customWidth="1"/>
    <col min="3" max="5" width="14.625" customWidth="1"/>
  </cols>
  <sheetData>
    <row r="1" spans="1:9" ht="20.25">
      <c r="B1" s="64" t="s">
        <v>0</v>
      </c>
      <c r="C1" s="64"/>
      <c r="D1" s="64"/>
      <c r="E1" s="64"/>
      <c r="F1" s="3"/>
      <c r="G1" s="3"/>
      <c r="H1" s="3"/>
      <c r="I1" s="3"/>
    </row>
    <row r="2" spans="1:9" ht="20.25">
      <c r="A2" s="2"/>
      <c r="B2" s="17"/>
      <c r="C2" s="17"/>
      <c r="D2" s="17"/>
      <c r="E2" s="17"/>
      <c r="F2" s="2"/>
      <c r="G2" s="2"/>
      <c r="H2" s="2"/>
      <c r="I2" s="2"/>
    </row>
    <row r="3" spans="1:9" ht="20.25">
      <c r="A3" s="2"/>
      <c r="B3" s="17"/>
      <c r="C3" s="17"/>
      <c r="D3" s="17"/>
      <c r="E3" s="17"/>
      <c r="F3" s="2"/>
      <c r="G3" s="2"/>
      <c r="H3" s="2"/>
      <c r="I3" s="2"/>
    </row>
    <row r="4" spans="1:9" ht="20.25">
      <c r="B4" s="65" t="s">
        <v>1</v>
      </c>
      <c r="C4" s="65"/>
      <c r="D4" s="65"/>
      <c r="E4" s="65"/>
      <c r="F4" s="2"/>
      <c r="G4" s="2"/>
      <c r="H4" s="2"/>
      <c r="I4" s="2"/>
    </row>
    <row r="5" spans="1:9" ht="20.25">
      <c r="B5" s="1" t="s">
        <v>126</v>
      </c>
      <c r="C5" s="1"/>
      <c r="D5" s="1"/>
      <c r="E5" s="1"/>
      <c r="F5" s="2"/>
      <c r="G5" s="2"/>
      <c r="H5" s="2"/>
      <c r="I5" s="2"/>
    </row>
    <row r="6" spans="1:9" ht="20.25">
      <c r="B6" s="1" t="s">
        <v>2</v>
      </c>
      <c r="C6" s="1"/>
      <c r="D6" s="1"/>
      <c r="E6" s="1"/>
      <c r="F6" s="2"/>
      <c r="G6" s="2"/>
      <c r="H6" s="2"/>
      <c r="I6" s="2"/>
    </row>
    <row r="7" spans="1:9" ht="20.25">
      <c r="B7" s="1" t="s">
        <v>3</v>
      </c>
      <c r="C7" s="1"/>
      <c r="D7" s="1"/>
      <c r="E7" s="1"/>
      <c r="F7" s="2"/>
      <c r="G7" s="2"/>
      <c r="H7" s="2"/>
      <c r="I7" s="2"/>
    </row>
    <row r="8" spans="1:9" ht="15.75" customHeight="1">
      <c r="B8" s="63"/>
      <c r="C8" s="63"/>
      <c r="D8" s="63"/>
      <c r="E8" s="63"/>
      <c r="F8" s="2"/>
      <c r="G8" s="2"/>
      <c r="H8" s="2"/>
      <c r="I8" s="2"/>
    </row>
    <row r="9" spans="1:9" ht="20.25">
      <c r="B9" s="18"/>
      <c r="C9" s="19" t="s">
        <v>4</v>
      </c>
      <c r="D9" s="19" t="s">
        <v>5</v>
      </c>
      <c r="E9" s="19" t="s">
        <v>5</v>
      </c>
      <c r="F9" s="4"/>
      <c r="G9" s="4"/>
      <c r="H9" s="4"/>
      <c r="I9" s="4"/>
    </row>
    <row r="10" spans="1:9" ht="20.25">
      <c r="B10" s="18"/>
      <c r="C10" s="19" t="s">
        <v>121</v>
      </c>
      <c r="D10" s="19" t="s">
        <v>123</v>
      </c>
      <c r="E10" s="19" t="s">
        <v>124</v>
      </c>
      <c r="F10" s="4"/>
      <c r="G10" s="4"/>
      <c r="H10" s="4"/>
      <c r="I10" s="4"/>
    </row>
    <row r="11" spans="1:9" ht="20.25">
      <c r="B11" s="20" t="s">
        <v>6</v>
      </c>
      <c r="C11" s="21"/>
      <c r="D11" s="21"/>
      <c r="E11" s="21"/>
      <c r="F11" s="4"/>
      <c r="G11" s="4"/>
      <c r="H11" s="4"/>
      <c r="I11" s="4"/>
    </row>
    <row r="12" spans="1:9" ht="20.25">
      <c r="B12" s="22" t="s">
        <v>7</v>
      </c>
      <c r="C12" s="28">
        <v>1776000.65</v>
      </c>
      <c r="D12" s="28">
        <v>1590500</v>
      </c>
      <c r="E12" s="28">
        <v>1584500</v>
      </c>
      <c r="F12" s="4"/>
      <c r="G12" s="4"/>
      <c r="H12" s="4"/>
      <c r="I12" s="4"/>
    </row>
    <row r="13" spans="1:9" ht="20.25">
      <c r="B13" s="22" t="s">
        <v>8</v>
      </c>
      <c r="C13" s="28">
        <v>733584</v>
      </c>
      <c r="D13" s="28">
        <v>587500</v>
      </c>
      <c r="E13" s="28">
        <v>593500</v>
      </c>
      <c r="F13" s="4"/>
      <c r="G13" s="4"/>
      <c r="H13" s="4"/>
      <c r="I13" s="4"/>
    </row>
    <row r="14" spans="1:9" ht="20.25">
      <c r="B14" s="22" t="s">
        <v>9</v>
      </c>
      <c r="C14" s="28">
        <v>333606.71999999997</v>
      </c>
      <c r="D14" s="28">
        <v>300000</v>
      </c>
      <c r="E14" s="28">
        <v>300000</v>
      </c>
      <c r="F14" s="4"/>
      <c r="G14" s="4"/>
      <c r="H14" s="4"/>
      <c r="I14" s="4"/>
    </row>
    <row r="15" spans="1:9" ht="20.25">
      <c r="B15" s="22" t="s">
        <v>10</v>
      </c>
      <c r="C15" s="28">
        <v>2735650.07</v>
      </c>
      <c r="D15" s="28">
        <v>2500000</v>
      </c>
      <c r="E15" s="28">
        <v>2600000</v>
      </c>
      <c r="F15" s="4"/>
      <c r="G15" s="4"/>
      <c r="H15" s="4"/>
      <c r="I15" s="4"/>
    </row>
    <row r="16" spans="1:9" ht="20.25">
      <c r="B16" s="22" t="s">
        <v>11</v>
      </c>
      <c r="C16" s="28">
        <v>20740</v>
      </c>
      <c r="D16" s="28">
        <v>150000</v>
      </c>
      <c r="E16" s="28">
        <v>150000</v>
      </c>
      <c r="F16" s="4"/>
      <c r="G16" s="4"/>
      <c r="H16" s="4"/>
      <c r="I16" s="4"/>
    </row>
    <row r="17" spans="1:9" ht="20.25">
      <c r="B17" s="22" t="s">
        <v>12</v>
      </c>
      <c r="C17" s="30" t="s">
        <v>131</v>
      </c>
      <c r="D17" s="28">
        <v>5000</v>
      </c>
      <c r="E17" s="28">
        <v>5000</v>
      </c>
      <c r="F17" s="4"/>
      <c r="G17" s="4"/>
      <c r="H17" s="4"/>
      <c r="I17" s="4"/>
    </row>
    <row r="18" spans="1:9" ht="20.25">
      <c r="B18" s="24" t="s">
        <v>127</v>
      </c>
      <c r="C18" s="29">
        <f>SUM(C12+C13+C14+C15+C16+C17)</f>
        <v>5599581.4399999995</v>
      </c>
      <c r="D18" s="29">
        <f>SUM(D12:D17)</f>
        <v>5133000</v>
      </c>
      <c r="E18" s="29">
        <f>SUM(E12:E17)</f>
        <v>5233000</v>
      </c>
      <c r="F18" s="4"/>
      <c r="G18" s="4"/>
      <c r="H18" s="4"/>
      <c r="I18" s="4"/>
    </row>
    <row r="19" spans="1:9" ht="20.25">
      <c r="B19" s="26" t="s">
        <v>128</v>
      </c>
      <c r="C19" s="28"/>
      <c r="D19" s="28"/>
      <c r="E19" s="28"/>
      <c r="F19" s="4"/>
      <c r="G19" s="4"/>
      <c r="H19" s="4"/>
      <c r="I19" s="4"/>
    </row>
    <row r="20" spans="1:9" ht="20.25">
      <c r="B20" s="27" t="s">
        <v>13</v>
      </c>
      <c r="C20" s="28">
        <v>37135117.579999998</v>
      </c>
      <c r="D20" s="28">
        <v>35550000</v>
      </c>
      <c r="E20" s="28">
        <v>35550000</v>
      </c>
      <c r="F20" s="4"/>
      <c r="G20" s="4"/>
      <c r="H20" s="4"/>
      <c r="I20" s="4"/>
    </row>
    <row r="21" spans="1:9" ht="20.25">
      <c r="B21" s="24" t="s">
        <v>129</v>
      </c>
      <c r="C21" s="29">
        <f>SUM(C20)</f>
        <v>37135117.579999998</v>
      </c>
      <c r="D21" s="29">
        <f>SUM(D20)</f>
        <v>35550000</v>
      </c>
      <c r="E21" s="29">
        <f>SUM(E20)</f>
        <v>35550000</v>
      </c>
      <c r="F21" s="4"/>
      <c r="G21" s="4"/>
      <c r="H21" s="4"/>
      <c r="I21" s="4"/>
    </row>
    <row r="22" spans="1:9" ht="20.25">
      <c r="B22" s="26" t="s">
        <v>14</v>
      </c>
      <c r="C22" s="28"/>
      <c r="D22" s="28"/>
      <c r="E22" s="28"/>
      <c r="F22" s="4"/>
      <c r="G22" s="4"/>
      <c r="H22" s="4"/>
      <c r="I22" s="4"/>
    </row>
    <row r="23" spans="1:9" ht="20.25">
      <c r="B23" s="27" t="s">
        <v>15</v>
      </c>
      <c r="C23" s="28">
        <v>30515195</v>
      </c>
      <c r="D23" s="28">
        <v>35217000</v>
      </c>
      <c r="E23" s="28">
        <v>35217000</v>
      </c>
      <c r="F23" s="4"/>
      <c r="G23" s="4"/>
      <c r="H23" s="4"/>
      <c r="I23" s="4"/>
    </row>
    <row r="24" spans="1:9" ht="20.25">
      <c r="B24" s="24" t="s">
        <v>130</v>
      </c>
      <c r="C24" s="29">
        <f t="shared" ref="C24:E24" si="0">SUM(C23)</f>
        <v>30515195</v>
      </c>
      <c r="D24" s="29">
        <f t="shared" si="0"/>
        <v>35217000</v>
      </c>
      <c r="E24" s="29">
        <f t="shared" si="0"/>
        <v>35217000</v>
      </c>
      <c r="F24" s="4"/>
      <c r="G24" s="4"/>
      <c r="H24" s="4"/>
      <c r="I24" s="4"/>
    </row>
    <row r="25" spans="1:9" ht="20.25">
      <c r="B25" s="24" t="s">
        <v>16</v>
      </c>
      <c r="C25" s="29">
        <f>SUM(C18+C21+C24)</f>
        <v>73249894.019999996</v>
      </c>
      <c r="D25" s="29">
        <f>SUM(D18+D21+D24)</f>
        <v>75900000</v>
      </c>
      <c r="E25" s="29">
        <f>SUM(E18+E21+E24)</f>
        <v>76000000</v>
      </c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68" t="s">
        <v>122</v>
      </c>
      <c r="C53" s="68"/>
      <c r="D53" s="68"/>
      <c r="E53" s="68"/>
      <c r="F53" s="4"/>
      <c r="G53" s="4"/>
      <c r="H53" s="4"/>
      <c r="I53" s="4"/>
    </row>
    <row r="56" spans="1:9">
      <c r="B56" s="6" t="s">
        <v>101</v>
      </c>
      <c r="C56" s="6"/>
      <c r="D56" s="6"/>
      <c r="E56" s="6"/>
    </row>
    <row r="57" spans="1:9">
      <c r="B57" s="6"/>
      <c r="C57" s="6"/>
      <c r="D57" s="6"/>
      <c r="E57" s="6"/>
    </row>
    <row r="58" spans="1:9">
      <c r="B58" s="69" t="s">
        <v>1</v>
      </c>
      <c r="C58" s="69"/>
      <c r="D58" s="69"/>
      <c r="E58" s="69"/>
    </row>
    <row r="59" spans="1:9">
      <c r="B59" s="66" t="s">
        <v>116</v>
      </c>
      <c r="C59" s="66"/>
      <c r="D59" s="66"/>
      <c r="E59" s="66"/>
    </row>
    <row r="60" spans="1:9">
      <c r="B60" s="12"/>
      <c r="C60" s="67" t="s">
        <v>4</v>
      </c>
      <c r="D60" s="67"/>
      <c r="E60" s="67"/>
    </row>
    <row r="61" spans="1:9">
      <c r="B61" s="13"/>
      <c r="C61" s="11">
        <v>2558</v>
      </c>
      <c r="D61" s="11">
        <v>2559</v>
      </c>
      <c r="E61" s="11">
        <v>2560</v>
      </c>
    </row>
    <row r="62" spans="1:9">
      <c r="B62" s="10" t="s">
        <v>102</v>
      </c>
      <c r="C62" s="14"/>
      <c r="D62" s="14"/>
      <c r="E62" s="14"/>
    </row>
    <row r="63" spans="1:9">
      <c r="B63" s="8" t="s">
        <v>103</v>
      </c>
      <c r="C63" s="14">
        <v>2415154</v>
      </c>
      <c r="D63" s="14">
        <v>2524220</v>
      </c>
      <c r="E63" s="14">
        <v>2418495</v>
      </c>
    </row>
    <row r="64" spans="1:9">
      <c r="B64" s="8" t="s">
        <v>104</v>
      </c>
      <c r="C64" s="14">
        <v>0</v>
      </c>
      <c r="D64" s="14">
        <v>0</v>
      </c>
      <c r="E64" s="14">
        <v>0</v>
      </c>
    </row>
    <row r="65" spans="2:5">
      <c r="B65" s="8" t="s">
        <v>105</v>
      </c>
      <c r="C65" s="14">
        <v>0</v>
      </c>
      <c r="D65" s="14">
        <v>0</v>
      </c>
      <c r="E65" s="14">
        <v>0</v>
      </c>
    </row>
    <row r="66" spans="2:5">
      <c r="B66" s="8" t="s">
        <v>106</v>
      </c>
      <c r="C66" s="14">
        <v>27300</v>
      </c>
      <c r="D66" s="14">
        <v>22400</v>
      </c>
      <c r="E66" s="14">
        <v>45500</v>
      </c>
    </row>
    <row r="67" spans="2:5">
      <c r="B67" s="8" t="s">
        <v>107</v>
      </c>
      <c r="C67" s="14">
        <v>0</v>
      </c>
      <c r="D67" s="14">
        <v>0</v>
      </c>
      <c r="E67" s="14">
        <v>0</v>
      </c>
    </row>
    <row r="68" spans="2:5">
      <c r="B68" s="8" t="s">
        <v>108</v>
      </c>
      <c r="C68" s="14">
        <v>9084.5300000000007</v>
      </c>
      <c r="D68" s="14">
        <v>9263.2000000000007</v>
      </c>
      <c r="E68" s="14">
        <v>10430.129999999999</v>
      </c>
    </row>
    <row r="69" spans="2:5">
      <c r="B69" s="8" t="s">
        <v>109</v>
      </c>
      <c r="C69" s="14">
        <f>SUM(C70+C71+C72)</f>
        <v>16400</v>
      </c>
      <c r="D69" s="14">
        <f>SUM(D70:D72)</f>
        <v>12800</v>
      </c>
      <c r="E69" s="14">
        <f>SUM(E70:E72)</f>
        <v>26000</v>
      </c>
    </row>
    <row r="70" spans="2:5">
      <c r="B70" s="8" t="s">
        <v>110</v>
      </c>
      <c r="C70" s="14">
        <v>8200</v>
      </c>
      <c r="D70" s="14">
        <v>6400</v>
      </c>
      <c r="E70" s="14">
        <v>13000</v>
      </c>
    </row>
    <row r="71" spans="2:5">
      <c r="B71" s="8" t="s">
        <v>111</v>
      </c>
      <c r="C71" s="14">
        <v>0</v>
      </c>
      <c r="D71" s="14">
        <v>0</v>
      </c>
      <c r="E71" s="14">
        <v>0</v>
      </c>
    </row>
    <row r="72" spans="2:5">
      <c r="B72" s="8" t="s">
        <v>112</v>
      </c>
      <c r="C72" s="14">
        <v>8200</v>
      </c>
      <c r="D72" s="14">
        <v>6400</v>
      </c>
      <c r="E72" s="14">
        <v>13000</v>
      </c>
    </row>
    <row r="73" spans="2:5">
      <c r="B73" s="8" t="s">
        <v>113</v>
      </c>
      <c r="C73" s="14">
        <v>13200</v>
      </c>
      <c r="D73" s="14">
        <v>6400</v>
      </c>
      <c r="E73" s="14">
        <v>13000</v>
      </c>
    </row>
    <row r="74" spans="2:5">
      <c r="B74" s="9" t="s">
        <v>114</v>
      </c>
      <c r="C74" s="15">
        <f>SUM(C63+C64+C65+C66+C67+C68+C69+C73)</f>
        <v>2481138.5299999998</v>
      </c>
      <c r="D74" s="15">
        <f>SUM(D63+D64+D65+D66+D67+D68+D69+D73)</f>
        <v>2575083.2000000002</v>
      </c>
      <c r="E74" s="15">
        <f>SUM(E63+E64+E65+E66+E67+E68+E69+E73)</f>
        <v>2513425.13</v>
      </c>
    </row>
    <row r="75" spans="2:5">
      <c r="B75" s="7"/>
      <c r="C75" s="7"/>
      <c r="D75" s="7"/>
      <c r="E75" s="7"/>
    </row>
    <row r="76" spans="2:5">
      <c r="B76" s="7"/>
      <c r="C76" s="7"/>
      <c r="D76" s="7"/>
      <c r="E76" s="7"/>
    </row>
    <row r="77" spans="2:5">
      <c r="B77" s="6" t="s">
        <v>115</v>
      </c>
      <c r="C77" s="7"/>
      <c r="D77" s="7"/>
      <c r="E77" s="7"/>
    </row>
    <row r="78" spans="2:5">
      <c r="B78" s="7"/>
      <c r="C78" s="7"/>
      <c r="D78" s="7"/>
      <c r="E78" s="7"/>
    </row>
    <row r="79" spans="2:5">
      <c r="B79" s="69" t="s">
        <v>1</v>
      </c>
      <c r="C79" s="69"/>
      <c r="D79" s="69"/>
      <c r="E79" s="69"/>
    </row>
    <row r="80" spans="2:5">
      <c r="B80" s="66" t="s">
        <v>18</v>
      </c>
      <c r="C80" s="66"/>
      <c r="D80" s="66"/>
      <c r="E80" s="66"/>
    </row>
    <row r="81" spans="2:5">
      <c r="B81" s="12"/>
      <c r="C81" s="67" t="s">
        <v>98</v>
      </c>
      <c r="D81" s="67"/>
      <c r="E81" s="67"/>
    </row>
    <row r="82" spans="2:5">
      <c r="B82" s="13"/>
      <c r="C82" s="11">
        <v>2558</v>
      </c>
      <c r="D82" s="11">
        <v>2559</v>
      </c>
      <c r="E82" s="11">
        <v>2560</v>
      </c>
    </row>
    <row r="83" spans="2:5">
      <c r="B83" s="8" t="s">
        <v>117</v>
      </c>
      <c r="C83" s="14">
        <v>1774370.7</v>
      </c>
      <c r="D83" s="14">
        <v>1937851.64</v>
      </c>
      <c r="E83" s="14">
        <v>1824704.25</v>
      </c>
    </row>
    <row r="84" spans="2:5">
      <c r="B84" s="8" t="s">
        <v>58</v>
      </c>
      <c r="C84" s="14">
        <v>194000</v>
      </c>
      <c r="D84" s="14">
        <v>119200</v>
      </c>
      <c r="E84" s="14">
        <v>276000</v>
      </c>
    </row>
    <row r="85" spans="2:5">
      <c r="B85" s="9" t="s">
        <v>94</v>
      </c>
      <c r="C85" s="15">
        <f>SUM(C83:C84)</f>
        <v>1968370.7</v>
      </c>
      <c r="D85" s="15">
        <f>SUM(D83:D84)</f>
        <v>2057051.64</v>
      </c>
      <c r="E85" s="15">
        <f>SUM(E83:E84)</f>
        <v>2100704.25</v>
      </c>
    </row>
    <row r="86" spans="2:5">
      <c r="B86" s="7"/>
      <c r="C86" s="7"/>
      <c r="D86" s="7"/>
      <c r="E86" s="7"/>
    </row>
    <row r="87" spans="2:5">
      <c r="B87" s="7"/>
      <c r="C87" s="7"/>
      <c r="D87" s="7"/>
      <c r="E87" s="7"/>
    </row>
    <row r="88" spans="2:5">
      <c r="B88" s="7"/>
      <c r="C88" s="7"/>
      <c r="D88" s="7"/>
      <c r="E88" s="7"/>
    </row>
    <row r="89" spans="2:5">
      <c r="B89" s="7"/>
      <c r="C89" s="7"/>
      <c r="D89" s="7"/>
      <c r="E89" s="7"/>
    </row>
    <row r="90" spans="2:5">
      <c r="B90" s="7"/>
      <c r="C90" s="7"/>
      <c r="D90" s="7"/>
      <c r="E90" s="7"/>
    </row>
    <row r="91" spans="2:5">
      <c r="B91" s="7"/>
      <c r="C91" s="7"/>
      <c r="D91" s="7"/>
      <c r="E91" s="7"/>
    </row>
    <row r="92" spans="2:5">
      <c r="B92" s="7"/>
      <c r="C92" s="7"/>
      <c r="D92" s="7"/>
      <c r="E92" s="7"/>
    </row>
    <row r="93" spans="2:5">
      <c r="B93" s="7"/>
      <c r="C93" s="7"/>
      <c r="D93" s="7"/>
      <c r="E93" s="7"/>
    </row>
    <row r="94" spans="2:5">
      <c r="B94" s="7"/>
      <c r="C94" s="7"/>
      <c r="D94" s="7"/>
      <c r="E94" s="7"/>
    </row>
    <row r="95" spans="2:5">
      <c r="B95" s="7"/>
      <c r="C95" s="7"/>
      <c r="D95" s="7"/>
      <c r="E95" s="7"/>
    </row>
    <row r="96" spans="2:5">
      <c r="B96" s="7"/>
      <c r="C96" s="7"/>
      <c r="D96" s="7"/>
      <c r="E96" s="7"/>
    </row>
    <row r="97" spans="2:5">
      <c r="B97" s="7"/>
      <c r="C97" s="7"/>
      <c r="D97" s="7"/>
      <c r="E97" s="7"/>
    </row>
    <row r="98" spans="2:5">
      <c r="B98" s="7"/>
      <c r="C98" s="7"/>
      <c r="D98" s="7"/>
      <c r="E98" s="7"/>
    </row>
    <row r="99" spans="2:5">
      <c r="B99" s="7"/>
      <c r="C99" s="7"/>
      <c r="D99" s="7"/>
      <c r="E99" s="7"/>
    </row>
    <row r="100" spans="2:5">
      <c r="B100" s="7"/>
      <c r="C100" s="7"/>
      <c r="D100" s="7"/>
      <c r="E100" s="7"/>
    </row>
    <row r="101" spans="2:5">
      <c r="B101" s="7"/>
      <c r="C101" s="7"/>
      <c r="D101" s="7"/>
      <c r="E101" s="7"/>
    </row>
    <row r="102" spans="2:5">
      <c r="B102" s="7"/>
      <c r="C102" s="7"/>
      <c r="D102" s="7"/>
      <c r="E102" s="7"/>
    </row>
    <row r="103" spans="2:5">
      <c r="B103" s="7"/>
      <c r="C103" s="7"/>
      <c r="D103" s="7"/>
      <c r="E103" s="7"/>
    </row>
    <row r="104" spans="2:5">
      <c r="B104" s="7"/>
      <c r="C104" s="7"/>
      <c r="D104" s="7"/>
      <c r="E104" s="7"/>
    </row>
    <row r="105" spans="2:5">
      <c r="B105" s="7"/>
      <c r="C105" s="7"/>
      <c r="D105" s="7"/>
      <c r="E105" s="7"/>
    </row>
    <row r="107" spans="2:5">
      <c r="B107" s="68" t="s">
        <v>120</v>
      </c>
      <c r="C107" s="68"/>
      <c r="D107" s="68"/>
      <c r="E107" s="68"/>
    </row>
    <row r="110" spans="2:5">
      <c r="B110" s="6" t="s">
        <v>101</v>
      </c>
      <c r="C110" s="6"/>
      <c r="D110" s="6"/>
      <c r="E110" s="6"/>
    </row>
    <row r="111" spans="2:5">
      <c r="B111" s="6"/>
      <c r="C111" s="6"/>
      <c r="D111" s="6"/>
      <c r="E111" s="6"/>
    </row>
    <row r="112" spans="2:5">
      <c r="B112" s="69" t="s">
        <v>1</v>
      </c>
      <c r="C112" s="69"/>
      <c r="D112" s="69"/>
      <c r="E112" s="69"/>
    </row>
    <row r="113" spans="2:5">
      <c r="B113" s="66" t="s">
        <v>116</v>
      </c>
      <c r="C113" s="66"/>
      <c r="D113" s="66"/>
      <c r="E113" s="66"/>
    </row>
    <row r="114" spans="2:5">
      <c r="B114" s="12"/>
      <c r="C114" s="67" t="s">
        <v>4</v>
      </c>
      <c r="D114" s="67"/>
      <c r="E114" s="67"/>
    </row>
    <row r="115" spans="2:5">
      <c r="B115" s="13"/>
      <c r="C115" s="16">
        <v>2558</v>
      </c>
      <c r="D115" s="16">
        <v>2559</v>
      </c>
      <c r="E115" s="16">
        <v>2560</v>
      </c>
    </row>
    <row r="116" spans="2:5">
      <c r="B116" s="10" t="s">
        <v>102</v>
      </c>
      <c r="C116" s="14"/>
      <c r="D116" s="14"/>
      <c r="E116" s="14"/>
    </row>
    <row r="117" spans="2:5">
      <c r="B117" s="8" t="s">
        <v>103</v>
      </c>
      <c r="C117" s="14">
        <v>2415154</v>
      </c>
      <c r="D117" s="14">
        <v>2524220</v>
      </c>
      <c r="E117" s="14">
        <v>0</v>
      </c>
    </row>
    <row r="118" spans="2:5">
      <c r="B118" s="8" t="s">
        <v>104</v>
      </c>
      <c r="C118" s="14">
        <v>0</v>
      </c>
      <c r="D118" s="14">
        <v>0</v>
      </c>
      <c r="E118" s="14">
        <v>0</v>
      </c>
    </row>
    <row r="119" spans="2:5">
      <c r="B119" s="8" t="s">
        <v>105</v>
      </c>
      <c r="C119" s="14">
        <v>0</v>
      </c>
      <c r="D119" s="14">
        <v>0</v>
      </c>
      <c r="E119" s="14">
        <v>0</v>
      </c>
    </row>
    <row r="120" spans="2:5">
      <c r="B120" s="8" t="s">
        <v>106</v>
      </c>
      <c r="C120" s="14">
        <v>27300</v>
      </c>
      <c r="D120" s="14">
        <v>22400</v>
      </c>
      <c r="E120" s="14">
        <v>0</v>
      </c>
    </row>
    <row r="121" spans="2:5">
      <c r="B121" s="8" t="s">
        <v>107</v>
      </c>
      <c r="C121" s="14">
        <v>0</v>
      </c>
      <c r="D121" s="14">
        <v>0</v>
      </c>
      <c r="E121" s="14">
        <v>0</v>
      </c>
    </row>
    <row r="122" spans="2:5">
      <c r="B122" s="8" t="s">
        <v>108</v>
      </c>
      <c r="C122" s="14">
        <v>9084.5300000000007</v>
      </c>
      <c r="D122" s="14">
        <v>9263.2000000000007</v>
      </c>
      <c r="E122" s="14">
        <v>0</v>
      </c>
    </row>
    <row r="123" spans="2:5">
      <c r="B123" s="8" t="s">
        <v>109</v>
      </c>
      <c r="C123" s="14">
        <f>SUM(C124+C125+C126)</f>
        <v>16400</v>
      </c>
      <c r="D123" s="14">
        <f>SUM(D124:D126)</f>
        <v>12800</v>
      </c>
      <c r="E123" s="14">
        <v>0</v>
      </c>
    </row>
    <row r="124" spans="2:5">
      <c r="B124" s="8" t="s">
        <v>110</v>
      </c>
      <c r="C124" s="14">
        <v>8200</v>
      </c>
      <c r="D124" s="14">
        <v>6400</v>
      </c>
      <c r="E124" s="14">
        <v>0</v>
      </c>
    </row>
    <row r="125" spans="2:5">
      <c r="B125" s="8" t="s">
        <v>111</v>
      </c>
      <c r="C125" s="14">
        <v>0</v>
      </c>
      <c r="D125" s="14">
        <v>0</v>
      </c>
      <c r="E125" s="14">
        <v>0</v>
      </c>
    </row>
    <row r="126" spans="2:5">
      <c r="B126" s="8" t="s">
        <v>112</v>
      </c>
      <c r="C126" s="14">
        <v>8200</v>
      </c>
      <c r="D126" s="14">
        <v>6400</v>
      </c>
      <c r="E126" s="14">
        <v>0</v>
      </c>
    </row>
    <row r="127" spans="2:5">
      <c r="B127" s="8" t="s">
        <v>113</v>
      </c>
      <c r="C127" s="14">
        <v>13200</v>
      </c>
      <c r="D127" s="14">
        <v>6400</v>
      </c>
      <c r="E127" s="14">
        <v>0</v>
      </c>
    </row>
    <row r="128" spans="2:5">
      <c r="B128" s="9" t="s">
        <v>114</v>
      </c>
      <c r="C128" s="15">
        <f>SUM(C117+C118+C119+C120+C121+C122+C123+C127)</f>
        <v>2481138.5299999998</v>
      </c>
      <c r="D128" s="15">
        <f>SUM(D117+D118+D119+D120+D121+D122+D123+D127)</f>
        <v>2575083.2000000002</v>
      </c>
      <c r="E128" s="15">
        <f>SUM(E117+E118+E119+E120+E121+E122+E123+E127)</f>
        <v>0</v>
      </c>
    </row>
    <row r="129" spans="2:5">
      <c r="B129" s="7"/>
      <c r="C129" s="7"/>
      <c r="D129" s="7"/>
      <c r="E129" s="7"/>
    </row>
    <row r="130" spans="2:5">
      <c r="B130" s="7"/>
      <c r="C130" s="7"/>
      <c r="D130" s="7"/>
      <c r="E130" s="7"/>
    </row>
    <row r="131" spans="2:5">
      <c r="B131" s="6" t="s">
        <v>115</v>
      </c>
      <c r="C131" s="7"/>
      <c r="D131" s="7"/>
      <c r="E131" s="7"/>
    </row>
    <row r="132" spans="2:5">
      <c r="B132" s="7"/>
      <c r="C132" s="7"/>
      <c r="D132" s="7"/>
      <c r="E132" s="7"/>
    </row>
    <row r="133" spans="2:5">
      <c r="B133" s="69" t="s">
        <v>1</v>
      </c>
      <c r="C133" s="69"/>
      <c r="D133" s="69"/>
      <c r="E133" s="69"/>
    </row>
    <row r="134" spans="2:5">
      <c r="B134" s="66" t="s">
        <v>18</v>
      </c>
      <c r="C134" s="66"/>
      <c r="D134" s="66"/>
      <c r="E134" s="66"/>
    </row>
    <row r="135" spans="2:5">
      <c r="B135" s="12"/>
      <c r="C135" s="67" t="s">
        <v>98</v>
      </c>
      <c r="D135" s="67"/>
      <c r="E135" s="67"/>
    </row>
    <row r="136" spans="2:5">
      <c r="B136" s="13"/>
      <c r="C136" s="16">
        <v>2558</v>
      </c>
      <c r="D136" s="16">
        <v>2559</v>
      </c>
      <c r="E136" s="16">
        <v>2560</v>
      </c>
    </row>
    <row r="137" spans="2:5">
      <c r="B137" s="8" t="s">
        <v>117</v>
      </c>
      <c r="C137" s="14">
        <v>1774370.7</v>
      </c>
      <c r="D137" s="14">
        <v>1937851.64</v>
      </c>
      <c r="E137" s="14">
        <v>0</v>
      </c>
    </row>
    <row r="138" spans="2:5">
      <c r="B138" s="8" t="s">
        <v>58</v>
      </c>
      <c r="C138" s="14">
        <v>194000</v>
      </c>
      <c r="D138" s="14">
        <v>119200</v>
      </c>
      <c r="E138" s="14">
        <v>0</v>
      </c>
    </row>
    <row r="139" spans="2:5">
      <c r="B139" s="9" t="s">
        <v>94</v>
      </c>
      <c r="C139" s="15">
        <f>SUM(C137:C138)</f>
        <v>1968370.7</v>
      </c>
      <c r="D139" s="15">
        <f>SUM(D137:D138)</f>
        <v>2057051.64</v>
      </c>
      <c r="E139" s="15">
        <f>SUM(E137:E138)</f>
        <v>0</v>
      </c>
    </row>
  </sheetData>
  <mergeCells count="20">
    <mergeCell ref="B134:E134"/>
    <mergeCell ref="C135:E135"/>
    <mergeCell ref="B80:E80"/>
    <mergeCell ref="C81:E81"/>
    <mergeCell ref="B53:E53"/>
    <mergeCell ref="B58:E58"/>
    <mergeCell ref="B59:E59"/>
    <mergeCell ref="C60:E60"/>
    <mergeCell ref="B79:E79"/>
    <mergeCell ref="B107:E107"/>
    <mergeCell ref="B112:E112"/>
    <mergeCell ref="B113:E113"/>
    <mergeCell ref="C114:E114"/>
    <mergeCell ref="B133:E133"/>
    <mergeCell ref="B7:E7"/>
    <mergeCell ref="B8:E8"/>
    <mergeCell ref="B1:E1"/>
    <mergeCell ref="B4:E4"/>
    <mergeCell ref="B5:E5"/>
    <mergeCell ref="B6:E6"/>
  </mergeCells>
  <pageMargins left="0.59055118110236227" right="0.35433070866141736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SheetLayoutView="100" workbookViewId="0">
      <selection activeCell="G7" sqref="G7"/>
    </sheetView>
  </sheetViews>
  <sheetFormatPr defaultRowHeight="14.25"/>
  <cols>
    <col min="1" max="1" width="7.375" customWidth="1"/>
    <col min="2" max="2" width="26.5" customWidth="1"/>
    <col min="3" max="5" width="15.75" customWidth="1"/>
  </cols>
  <sheetData>
    <row r="1" spans="1:9" ht="20.25">
      <c r="A1" s="31"/>
      <c r="B1" s="64" t="s">
        <v>17</v>
      </c>
      <c r="C1" s="64"/>
      <c r="D1" s="64"/>
      <c r="E1" s="64"/>
      <c r="F1" s="2"/>
      <c r="G1" s="2"/>
      <c r="H1" s="2"/>
      <c r="I1" s="2"/>
    </row>
    <row r="2" spans="1:9" ht="9" customHeight="1">
      <c r="A2" s="17"/>
      <c r="B2" s="17"/>
      <c r="C2" s="17"/>
      <c r="D2" s="17"/>
      <c r="E2" s="17"/>
      <c r="F2" s="2"/>
      <c r="G2" s="2"/>
      <c r="H2" s="2"/>
      <c r="I2" s="2"/>
    </row>
    <row r="3" spans="1:9" ht="9.75" customHeight="1">
      <c r="A3" s="17"/>
      <c r="B3" s="17"/>
      <c r="C3" s="17"/>
      <c r="D3" s="17"/>
      <c r="E3" s="17"/>
      <c r="F3" s="2"/>
      <c r="G3" s="2"/>
      <c r="H3" s="2"/>
      <c r="I3" s="2"/>
    </row>
    <row r="4" spans="1:9" ht="6" customHeight="1">
      <c r="A4" s="17"/>
      <c r="B4" s="17"/>
      <c r="C4" s="17"/>
      <c r="D4" s="17"/>
      <c r="E4" s="17"/>
      <c r="F4" s="2"/>
      <c r="G4" s="2"/>
      <c r="H4" s="2"/>
      <c r="I4" s="2"/>
    </row>
    <row r="5" spans="1:9" ht="20.25">
      <c r="A5" s="31"/>
      <c r="B5" s="70" t="s">
        <v>1</v>
      </c>
      <c r="C5" s="70"/>
      <c r="D5" s="70"/>
      <c r="E5" s="70"/>
      <c r="F5" s="2"/>
      <c r="G5" s="2"/>
      <c r="H5" s="2"/>
      <c r="I5" s="2"/>
    </row>
    <row r="6" spans="1:9" ht="20.25">
      <c r="A6" s="31"/>
      <c r="B6" s="70" t="s">
        <v>125</v>
      </c>
      <c r="C6" s="70"/>
      <c r="D6" s="70"/>
      <c r="E6" s="70"/>
      <c r="F6" s="2"/>
      <c r="G6" s="2"/>
      <c r="H6" s="2"/>
      <c r="I6" s="2"/>
    </row>
    <row r="7" spans="1:9" ht="13.5" customHeight="1">
      <c r="A7" s="17"/>
      <c r="B7" s="17"/>
      <c r="C7" s="17"/>
      <c r="D7" s="17"/>
      <c r="E7" s="17"/>
      <c r="F7" s="2"/>
      <c r="G7" s="2"/>
      <c r="H7" s="2"/>
      <c r="I7" s="2"/>
    </row>
    <row r="8" spans="1:9" ht="20.25">
      <c r="A8" s="17"/>
      <c r="B8" s="19" t="s">
        <v>19</v>
      </c>
      <c r="C8" s="19" t="s">
        <v>132</v>
      </c>
      <c r="D8" s="19" t="s">
        <v>133</v>
      </c>
      <c r="E8" s="19" t="s">
        <v>133</v>
      </c>
      <c r="F8" s="2"/>
      <c r="G8" s="2"/>
      <c r="H8" s="2"/>
      <c r="I8" s="2"/>
    </row>
    <row r="9" spans="1:9" ht="18.75" customHeight="1">
      <c r="A9" s="31"/>
      <c r="B9" s="19"/>
      <c r="C9" s="19" t="s">
        <v>121</v>
      </c>
      <c r="D9" s="19" t="s">
        <v>123</v>
      </c>
      <c r="E9" s="19" t="s">
        <v>124</v>
      </c>
      <c r="F9" s="4"/>
      <c r="G9" s="4"/>
      <c r="H9" s="4"/>
      <c r="I9" s="4"/>
    </row>
    <row r="10" spans="1:9" ht="20.25">
      <c r="A10" s="31"/>
      <c r="B10" s="26" t="s">
        <v>20</v>
      </c>
      <c r="C10" s="23"/>
      <c r="D10" s="23"/>
      <c r="E10" s="23"/>
      <c r="F10" s="4"/>
      <c r="G10" s="4"/>
      <c r="H10" s="4"/>
      <c r="I10" s="4"/>
    </row>
    <row r="11" spans="1:9" ht="20.25">
      <c r="A11" s="31"/>
      <c r="B11" s="27" t="s">
        <v>21</v>
      </c>
      <c r="C11" s="23">
        <v>16023047.83</v>
      </c>
      <c r="D11" s="23">
        <v>18623000</v>
      </c>
      <c r="E11" s="32">
        <v>19452700</v>
      </c>
      <c r="F11" s="4"/>
      <c r="G11" s="4"/>
      <c r="H11" s="4"/>
      <c r="I11" s="4"/>
    </row>
    <row r="12" spans="1:9" ht="20.25">
      <c r="A12" s="31"/>
      <c r="B12" s="27" t="s">
        <v>22</v>
      </c>
      <c r="C12" s="23">
        <v>25693030</v>
      </c>
      <c r="D12" s="23">
        <v>27763100</v>
      </c>
      <c r="E12" s="23">
        <v>28704100</v>
      </c>
      <c r="F12" s="4"/>
      <c r="G12" s="4"/>
      <c r="H12" s="4"/>
      <c r="I12" s="4"/>
    </row>
    <row r="13" spans="1:9" ht="20.25">
      <c r="A13" s="31"/>
      <c r="B13" s="27" t="s">
        <v>23</v>
      </c>
      <c r="C13" s="23">
        <v>18927519.68</v>
      </c>
      <c r="D13" s="23">
        <v>21925700</v>
      </c>
      <c r="E13" s="23">
        <v>20684500</v>
      </c>
      <c r="F13" s="4"/>
      <c r="G13" s="4"/>
      <c r="H13" s="4"/>
      <c r="I13" s="4"/>
    </row>
    <row r="14" spans="1:9" ht="20.25">
      <c r="A14" s="31"/>
      <c r="B14" s="27" t="s">
        <v>24</v>
      </c>
      <c r="C14" s="23">
        <v>2805190</v>
      </c>
      <c r="D14" s="23">
        <v>4432200</v>
      </c>
      <c r="E14" s="23">
        <v>3933700</v>
      </c>
      <c r="F14" s="4"/>
      <c r="G14" s="4"/>
      <c r="H14" s="4"/>
      <c r="I14" s="4"/>
    </row>
    <row r="15" spans="1:9" ht="20.25">
      <c r="A15" s="31"/>
      <c r="B15" s="27" t="s">
        <v>25</v>
      </c>
      <c r="C15" s="23">
        <v>575854.98</v>
      </c>
      <c r="D15" s="23">
        <v>656000</v>
      </c>
      <c r="E15" s="23">
        <v>625000</v>
      </c>
      <c r="F15" s="4"/>
      <c r="G15" s="4"/>
      <c r="H15" s="4"/>
      <c r="I15" s="4"/>
    </row>
    <row r="16" spans="1:9" ht="20.25">
      <c r="A16" s="31"/>
      <c r="B16" s="24" t="s">
        <v>26</v>
      </c>
      <c r="C16" s="23">
        <f>SUM(C11:C15)</f>
        <v>64024642.489999995</v>
      </c>
      <c r="D16" s="23">
        <f>SUM(D11:D15)</f>
        <v>73400000</v>
      </c>
      <c r="E16" s="23">
        <f>SUM(E11:E15)</f>
        <v>73400000</v>
      </c>
      <c r="F16" s="4"/>
      <c r="G16" s="4"/>
      <c r="H16" s="4"/>
      <c r="I16" s="4"/>
    </row>
    <row r="17" spans="1:9" ht="20.25">
      <c r="A17" s="31"/>
      <c r="B17" s="24" t="s">
        <v>16</v>
      </c>
      <c r="C17" s="23">
        <f>SUM(C16)</f>
        <v>64024642.489999995</v>
      </c>
      <c r="D17" s="23">
        <f>SUM(D16)</f>
        <v>73400000</v>
      </c>
      <c r="E17" s="23">
        <f>SUM(E16)</f>
        <v>73400000</v>
      </c>
      <c r="F17" s="4"/>
      <c r="G17" s="4"/>
      <c r="H17" s="4"/>
      <c r="I17" s="4"/>
    </row>
    <row r="18" spans="1:9" ht="20.25">
      <c r="A18" s="17"/>
      <c r="B18" s="17"/>
      <c r="C18" s="17"/>
      <c r="D18" s="17"/>
      <c r="E18" s="17"/>
      <c r="F18" s="2"/>
      <c r="G18" s="2"/>
      <c r="H18" s="2"/>
      <c r="I18" s="2"/>
    </row>
    <row r="19" spans="1:9" ht="20.25">
      <c r="A19" s="17"/>
      <c r="B19" s="17"/>
      <c r="C19" s="17"/>
      <c r="D19" s="17"/>
      <c r="E19" s="17"/>
      <c r="F19" s="2"/>
      <c r="G19" s="2"/>
      <c r="H19" s="2"/>
      <c r="I19" s="2"/>
    </row>
    <row r="20" spans="1:9" ht="20.25">
      <c r="A20" s="17"/>
      <c r="B20" s="17"/>
      <c r="C20" s="17"/>
      <c r="D20" s="17"/>
      <c r="E20" s="17"/>
      <c r="F20" s="2"/>
      <c r="G20" s="2"/>
      <c r="H20" s="2"/>
      <c r="I20" s="2"/>
    </row>
    <row r="21" spans="1:9" ht="20.25">
      <c r="A21" s="17"/>
      <c r="B21" s="17"/>
      <c r="C21" s="17" t="s">
        <v>99</v>
      </c>
      <c r="D21" s="17"/>
      <c r="E21" s="17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</sheetData>
  <mergeCells count="3">
    <mergeCell ref="B1:E1"/>
    <mergeCell ref="B5:E5"/>
    <mergeCell ref="B6:E6"/>
  </mergeCells>
  <pageMargins left="0.78740157480314965" right="0.35433070866141736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SheetLayoutView="100" workbookViewId="0">
      <selection activeCell="G10" sqref="G10"/>
    </sheetView>
  </sheetViews>
  <sheetFormatPr defaultRowHeight="14.25"/>
  <cols>
    <col min="1" max="1" width="11.625" customWidth="1"/>
    <col min="2" max="2" width="44.875" customWidth="1"/>
    <col min="3" max="3" width="20.25" customWidth="1"/>
  </cols>
  <sheetData>
    <row r="1" spans="1:9" ht="20.25">
      <c r="A1" s="31"/>
      <c r="B1" s="64" t="s">
        <v>27</v>
      </c>
      <c r="C1" s="64"/>
      <c r="D1" s="17"/>
      <c r="E1" s="17"/>
      <c r="F1" s="2"/>
      <c r="G1" s="2"/>
      <c r="H1" s="2"/>
      <c r="I1" s="2"/>
    </row>
    <row r="2" spans="1:9" ht="6.75" customHeight="1">
      <c r="A2" s="17"/>
      <c r="B2" s="17"/>
      <c r="C2" s="17"/>
      <c r="D2" s="17"/>
      <c r="E2" s="17"/>
      <c r="F2" s="2"/>
      <c r="G2" s="2"/>
      <c r="H2" s="2"/>
      <c r="I2" s="2"/>
    </row>
    <row r="3" spans="1:9" ht="6" customHeight="1">
      <c r="A3" s="17"/>
      <c r="B3" s="17"/>
      <c r="C3" s="17"/>
      <c r="D3" s="17"/>
      <c r="E3" s="17"/>
      <c r="F3" s="2"/>
      <c r="G3" s="2"/>
      <c r="H3" s="2"/>
      <c r="I3" s="2"/>
    </row>
    <row r="4" spans="1:9" ht="5.25" customHeight="1">
      <c r="A4" s="17"/>
      <c r="B4" s="17"/>
      <c r="C4" s="17"/>
      <c r="D4" s="17"/>
      <c r="E4" s="17"/>
      <c r="F4" s="2"/>
      <c r="G4" s="2"/>
      <c r="H4" s="2"/>
      <c r="I4" s="2"/>
    </row>
    <row r="5" spans="1:9" ht="20.25">
      <c r="A5" s="31"/>
      <c r="B5" s="70" t="s">
        <v>28</v>
      </c>
      <c r="C5" s="70"/>
      <c r="D5" s="17"/>
      <c r="E5" s="17"/>
      <c r="F5" s="2"/>
      <c r="G5" s="2"/>
      <c r="H5" s="2"/>
      <c r="I5" s="2"/>
    </row>
    <row r="6" spans="1:9" ht="20.25">
      <c r="A6" s="31"/>
      <c r="B6" s="64" t="s">
        <v>134</v>
      </c>
      <c r="C6" s="64"/>
      <c r="D6" s="17"/>
      <c r="E6" s="17"/>
      <c r="F6" s="2"/>
      <c r="G6" s="2"/>
      <c r="H6" s="2"/>
      <c r="I6" s="2"/>
    </row>
    <row r="7" spans="1:9" ht="20.25">
      <c r="A7" s="31"/>
      <c r="B7" s="64" t="s">
        <v>126</v>
      </c>
      <c r="C7" s="64"/>
      <c r="D7" s="17"/>
      <c r="E7" s="17"/>
      <c r="F7" s="2"/>
      <c r="G7" s="2"/>
      <c r="H7" s="2"/>
      <c r="I7" s="2"/>
    </row>
    <row r="8" spans="1:9" ht="20.25">
      <c r="A8" s="31"/>
      <c r="B8" s="64" t="s">
        <v>29</v>
      </c>
      <c r="C8" s="64"/>
      <c r="D8" s="17"/>
      <c r="E8" s="17"/>
      <c r="F8" s="2"/>
      <c r="G8" s="2"/>
      <c r="H8" s="2"/>
      <c r="I8" s="2"/>
    </row>
    <row r="9" spans="1:9" ht="20.25">
      <c r="A9" s="31"/>
      <c r="B9" s="64" t="s">
        <v>3</v>
      </c>
      <c r="C9" s="64"/>
      <c r="D9" s="17"/>
      <c r="E9" s="17"/>
      <c r="F9" s="2"/>
      <c r="G9" s="2"/>
      <c r="H9" s="2"/>
      <c r="I9" s="2"/>
    </row>
    <row r="10" spans="1:9" ht="13.5" customHeight="1">
      <c r="A10" s="17"/>
      <c r="B10" s="17"/>
      <c r="C10" s="17"/>
      <c r="D10" s="17"/>
      <c r="E10" s="17"/>
      <c r="F10" s="2"/>
      <c r="G10" s="2"/>
      <c r="H10" s="2"/>
      <c r="I10" s="2"/>
    </row>
    <row r="11" spans="1:9" ht="20.25">
      <c r="A11" s="31"/>
      <c r="B11" s="19" t="s">
        <v>30</v>
      </c>
      <c r="C11" s="19" t="s">
        <v>31</v>
      </c>
      <c r="D11" s="17"/>
      <c r="E11" s="17"/>
      <c r="F11" s="4"/>
      <c r="G11" s="4"/>
      <c r="H11" s="4"/>
      <c r="I11" s="4"/>
    </row>
    <row r="12" spans="1:9" ht="20.25">
      <c r="A12" s="31"/>
      <c r="B12" s="26" t="s">
        <v>32</v>
      </c>
      <c r="C12" s="23"/>
      <c r="D12" s="17"/>
      <c r="E12" s="17"/>
      <c r="F12" s="4"/>
      <c r="G12" s="4"/>
      <c r="H12" s="4"/>
      <c r="I12" s="4"/>
    </row>
    <row r="13" spans="1:9" ht="20.25">
      <c r="A13" s="31"/>
      <c r="B13" s="27" t="s">
        <v>33</v>
      </c>
      <c r="C13" s="23">
        <v>21356400</v>
      </c>
      <c r="D13" s="17"/>
      <c r="E13" s="17"/>
      <c r="F13" s="4"/>
      <c r="G13" s="4"/>
      <c r="H13" s="4"/>
      <c r="I13" s="4"/>
    </row>
    <row r="14" spans="1:9" ht="20.25">
      <c r="A14" s="31"/>
      <c r="B14" s="27" t="s">
        <v>34</v>
      </c>
      <c r="C14" s="23">
        <v>920000</v>
      </c>
      <c r="D14" s="17"/>
      <c r="E14" s="17"/>
      <c r="F14" s="4"/>
      <c r="G14" s="4"/>
      <c r="H14" s="4"/>
      <c r="I14" s="4"/>
    </row>
    <row r="15" spans="1:9" ht="20.25">
      <c r="A15" s="31"/>
      <c r="B15" s="26" t="s">
        <v>35</v>
      </c>
      <c r="C15" s="23"/>
      <c r="D15" s="17"/>
      <c r="E15" s="17"/>
      <c r="F15" s="4"/>
      <c r="G15" s="4"/>
      <c r="H15" s="4"/>
      <c r="I15" s="4"/>
    </row>
    <row r="16" spans="1:9" ht="20.25">
      <c r="A16" s="31"/>
      <c r="B16" s="27" t="s">
        <v>36</v>
      </c>
      <c r="C16" s="23">
        <v>12795400</v>
      </c>
      <c r="D16" s="17"/>
      <c r="E16" s="17"/>
      <c r="F16" s="4"/>
      <c r="G16" s="4"/>
      <c r="H16" s="4"/>
      <c r="I16" s="4"/>
    </row>
    <row r="17" spans="1:9" ht="20.25">
      <c r="A17" s="31"/>
      <c r="B17" s="27" t="s">
        <v>37</v>
      </c>
      <c r="C17" s="23">
        <v>3578100</v>
      </c>
      <c r="D17" s="17"/>
      <c r="E17" s="17"/>
      <c r="F17" s="4"/>
      <c r="G17" s="4"/>
      <c r="H17" s="4"/>
      <c r="I17" s="4"/>
    </row>
    <row r="18" spans="1:9" ht="20.25">
      <c r="A18" s="31"/>
      <c r="B18" s="27" t="s">
        <v>38</v>
      </c>
      <c r="C18" s="23">
        <v>1506000</v>
      </c>
      <c r="D18" s="17"/>
      <c r="E18" s="17"/>
      <c r="F18" s="4"/>
      <c r="G18" s="4"/>
      <c r="H18" s="4"/>
      <c r="I18" s="4"/>
    </row>
    <row r="19" spans="1:9" ht="20.25">
      <c r="A19" s="31"/>
      <c r="B19" s="27" t="s">
        <v>39</v>
      </c>
      <c r="C19" s="23">
        <v>13471400</v>
      </c>
      <c r="D19" s="17"/>
      <c r="E19" s="17"/>
      <c r="F19" s="4"/>
      <c r="G19" s="4"/>
      <c r="H19" s="4"/>
      <c r="I19" s="4"/>
    </row>
    <row r="20" spans="1:9" ht="20.25">
      <c r="A20" s="31"/>
      <c r="B20" s="27" t="s">
        <v>40</v>
      </c>
      <c r="C20" s="23">
        <v>77000</v>
      </c>
      <c r="D20" s="17"/>
      <c r="E20" s="17"/>
      <c r="F20" s="4"/>
      <c r="G20" s="4"/>
      <c r="H20" s="4"/>
      <c r="I20" s="4"/>
    </row>
    <row r="21" spans="1:9" ht="20.25">
      <c r="A21" s="31"/>
      <c r="B21" s="27" t="s">
        <v>100</v>
      </c>
      <c r="C21" s="23">
        <v>243000</v>
      </c>
      <c r="D21" s="17"/>
      <c r="E21" s="17"/>
      <c r="F21" s="4"/>
      <c r="G21" s="4"/>
      <c r="H21" s="4"/>
      <c r="I21" s="4"/>
    </row>
    <row r="22" spans="1:9" ht="20.25">
      <c r="A22" s="31"/>
      <c r="B22" s="26" t="s">
        <v>118</v>
      </c>
      <c r="C22" s="23"/>
      <c r="D22" s="17"/>
      <c r="E22" s="17"/>
      <c r="F22" s="4"/>
      <c r="G22" s="4"/>
      <c r="H22" s="4"/>
      <c r="I22" s="4"/>
    </row>
    <row r="23" spans="1:9" ht="20.25">
      <c r="A23" s="31"/>
      <c r="B23" s="27" t="s">
        <v>119</v>
      </c>
      <c r="C23" s="23">
        <v>2600000</v>
      </c>
      <c r="D23" s="17"/>
      <c r="E23" s="17"/>
      <c r="F23" s="4"/>
      <c r="G23" s="4"/>
      <c r="H23" s="4"/>
      <c r="I23" s="4"/>
    </row>
    <row r="24" spans="1:9" ht="20.25">
      <c r="A24" s="33"/>
      <c r="B24" s="26" t="s">
        <v>41</v>
      </c>
      <c r="C24" s="23"/>
      <c r="D24" s="17"/>
      <c r="E24" s="17"/>
      <c r="F24" s="4"/>
      <c r="G24" s="4"/>
      <c r="H24" s="4"/>
      <c r="I24" s="4"/>
    </row>
    <row r="25" spans="1:9" ht="20.25">
      <c r="A25" s="33"/>
      <c r="B25" s="27" t="s">
        <v>42</v>
      </c>
      <c r="C25" s="32">
        <v>19452700</v>
      </c>
      <c r="D25" s="17"/>
      <c r="E25" s="17"/>
      <c r="F25" s="4"/>
      <c r="G25" s="4"/>
      <c r="H25" s="4"/>
      <c r="I25" s="4"/>
    </row>
    <row r="26" spans="1:9" ht="20.25">
      <c r="A26" s="33"/>
      <c r="B26" s="24" t="s">
        <v>43</v>
      </c>
      <c r="C26" s="25">
        <f>SUM(C13+C14+C16+C17+C18+C19+C20+C21+C23+C25)</f>
        <v>76000000</v>
      </c>
      <c r="D26" s="17"/>
      <c r="E26" s="17"/>
      <c r="F26" s="4"/>
      <c r="G26" s="4"/>
      <c r="H26" s="4"/>
      <c r="I26" s="4"/>
    </row>
    <row r="27" spans="1:9" ht="20.25">
      <c r="A27" s="33"/>
      <c r="B27" s="17"/>
      <c r="C27" s="17"/>
      <c r="D27" s="17"/>
      <c r="E27" s="17"/>
      <c r="F27" s="4"/>
      <c r="G27" s="4"/>
      <c r="H27" s="4"/>
      <c r="I27" s="4"/>
    </row>
    <row r="28" spans="1:9" ht="20.25">
      <c r="A28" s="33"/>
      <c r="B28" s="17"/>
      <c r="C28" s="17"/>
      <c r="D28" s="17"/>
      <c r="E28" s="17"/>
      <c r="F28" s="4"/>
      <c r="G28" s="4"/>
      <c r="H28" s="4"/>
      <c r="I28" s="4"/>
    </row>
    <row r="29" spans="1:9" ht="20.25">
      <c r="A29" s="33"/>
      <c r="B29" s="17"/>
      <c r="C29" s="17"/>
      <c r="D29" s="17"/>
      <c r="E29" s="17"/>
      <c r="F29" s="4"/>
      <c r="G29" s="4"/>
      <c r="H29" s="4"/>
      <c r="I29" s="4"/>
    </row>
    <row r="30" spans="1:9" ht="20.25">
      <c r="A30" s="33"/>
      <c r="B30" s="17"/>
      <c r="C30" s="17"/>
      <c r="D30" s="17"/>
      <c r="E30" s="17"/>
      <c r="F30" s="4"/>
      <c r="G30" s="4"/>
      <c r="H30" s="4"/>
      <c r="I30" s="4"/>
    </row>
    <row r="31" spans="1:9" ht="20.25">
      <c r="A31" s="33"/>
      <c r="B31" s="75"/>
      <c r="C31" s="72"/>
      <c r="D31" s="72"/>
      <c r="E31" s="72"/>
      <c r="F31" s="76"/>
      <c r="G31" s="74"/>
      <c r="H31" s="4"/>
      <c r="I31" s="4"/>
    </row>
    <row r="32" spans="1:9" ht="20.25">
      <c r="A32" s="33"/>
      <c r="B32" s="34"/>
      <c r="C32" s="71"/>
      <c r="D32" s="72"/>
      <c r="E32" s="72"/>
      <c r="F32" s="73"/>
      <c r="G32" s="74"/>
      <c r="H32" s="4"/>
      <c r="I32" s="4"/>
    </row>
    <row r="33" spans="1:9">
      <c r="A33" s="5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</sheetData>
  <mergeCells count="10">
    <mergeCell ref="B1:C1"/>
    <mergeCell ref="B5:C5"/>
    <mergeCell ref="B6:C6"/>
    <mergeCell ref="B7:C7"/>
    <mergeCell ref="B8:C8"/>
    <mergeCell ref="C32:E32"/>
    <mergeCell ref="F32:G32"/>
    <mergeCell ref="B31:E31"/>
    <mergeCell ref="F31:G31"/>
    <mergeCell ref="B9:C9"/>
  </mergeCells>
  <pageMargins left="0.78740157480314965" right="0.35433070866141736" top="0.7480314960629921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2"/>
  <sheetViews>
    <sheetView tabSelected="1" view="pageBreakPreview" topLeftCell="A139" zoomScaleSheetLayoutView="100" workbookViewId="0">
      <selection activeCell="I149" sqref="I149"/>
    </sheetView>
  </sheetViews>
  <sheetFormatPr defaultRowHeight="14.25"/>
  <cols>
    <col min="1" max="1" width="4.625" customWidth="1"/>
    <col min="2" max="2" width="24.625" customWidth="1"/>
    <col min="3" max="6" width="21.875" customWidth="1"/>
    <col min="7" max="7" width="4.75" customWidth="1"/>
  </cols>
  <sheetData>
    <row r="1" spans="1:13" ht="2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>
      <c r="A2" s="17"/>
      <c r="B2" s="70"/>
      <c r="C2" s="70"/>
      <c r="D2" s="70"/>
      <c r="E2" s="70"/>
      <c r="F2" s="17"/>
      <c r="G2" s="17"/>
      <c r="H2" s="31"/>
      <c r="I2" s="31"/>
      <c r="J2" s="31"/>
      <c r="K2" s="31"/>
      <c r="L2" s="31"/>
      <c r="M2" s="31"/>
    </row>
    <row r="3" spans="1:13" ht="20.25">
      <c r="A3" s="17"/>
      <c r="B3" s="70" t="s">
        <v>45</v>
      </c>
      <c r="C3" s="70"/>
      <c r="D3" s="70"/>
      <c r="E3" s="70"/>
      <c r="F3" s="70"/>
      <c r="G3" s="70"/>
      <c r="H3" s="31"/>
      <c r="I3" s="31"/>
      <c r="J3" s="31"/>
      <c r="K3" s="31"/>
      <c r="L3" s="31"/>
      <c r="M3" s="31"/>
    </row>
    <row r="4" spans="1:13" ht="20.25">
      <c r="A4" s="17"/>
      <c r="B4" s="64" t="s">
        <v>2</v>
      </c>
      <c r="C4" s="64"/>
      <c r="D4" s="64"/>
      <c r="E4" s="64"/>
      <c r="F4" s="64"/>
      <c r="G4" s="64"/>
      <c r="H4" s="31"/>
      <c r="I4" s="31"/>
      <c r="J4" s="31"/>
      <c r="K4" s="31"/>
      <c r="L4" s="31"/>
      <c r="M4" s="31"/>
    </row>
    <row r="5" spans="1:13" ht="20.25">
      <c r="A5" s="17"/>
      <c r="B5" s="64" t="s">
        <v>3</v>
      </c>
      <c r="C5" s="64"/>
      <c r="D5" s="64"/>
      <c r="E5" s="64"/>
      <c r="F5" s="64"/>
      <c r="G5" s="64"/>
      <c r="H5" s="31"/>
      <c r="I5" s="31"/>
      <c r="J5" s="31"/>
      <c r="K5" s="31"/>
      <c r="L5" s="31"/>
      <c r="M5" s="31"/>
    </row>
    <row r="6" spans="1:13" ht="20.25">
      <c r="A6" s="17"/>
      <c r="B6" s="35"/>
      <c r="C6" s="17"/>
      <c r="D6" s="17"/>
      <c r="E6" s="17"/>
      <c r="F6" s="17"/>
      <c r="G6" s="17"/>
      <c r="H6" s="31"/>
      <c r="I6" s="31"/>
      <c r="J6" s="31"/>
      <c r="K6" s="31"/>
      <c r="L6" s="31"/>
      <c r="M6" s="31"/>
    </row>
    <row r="7" spans="1:13" ht="20.25">
      <c r="A7" s="17"/>
      <c r="B7" s="36" t="s">
        <v>46</v>
      </c>
      <c r="C7" s="77" t="s">
        <v>48</v>
      </c>
      <c r="D7" s="77" t="s">
        <v>49</v>
      </c>
      <c r="E7" s="77" t="s">
        <v>16</v>
      </c>
      <c r="F7" s="17"/>
      <c r="G7" s="17"/>
      <c r="H7" s="31"/>
      <c r="I7" s="31"/>
      <c r="J7" s="31"/>
      <c r="K7" s="31"/>
      <c r="L7" s="31"/>
      <c r="M7" s="31"/>
    </row>
    <row r="8" spans="1:13" ht="20.25">
      <c r="A8" s="17"/>
      <c r="B8" s="37" t="s">
        <v>47</v>
      </c>
      <c r="C8" s="78"/>
      <c r="D8" s="78"/>
      <c r="E8" s="78"/>
      <c r="F8" s="17"/>
      <c r="G8" s="17"/>
      <c r="H8" s="31"/>
      <c r="I8" s="31"/>
      <c r="J8" s="31"/>
      <c r="K8" s="31"/>
      <c r="L8" s="31"/>
      <c r="M8" s="31"/>
    </row>
    <row r="9" spans="1:13" ht="20.25">
      <c r="A9" s="17"/>
      <c r="B9" s="38" t="s">
        <v>50</v>
      </c>
      <c r="C9" s="39">
        <f>SUM(C10+C11)</f>
        <v>10537400</v>
      </c>
      <c r="D9" s="40">
        <f>SUM(D10:D11)</f>
        <v>3245400</v>
      </c>
      <c r="E9" s="39">
        <f>SUM(E10:E11)</f>
        <v>13782800</v>
      </c>
      <c r="F9" s="17"/>
      <c r="I9" s="31"/>
      <c r="J9" s="31"/>
      <c r="K9" s="31"/>
      <c r="L9" s="31"/>
      <c r="M9" s="31"/>
    </row>
    <row r="10" spans="1:13" ht="20.25">
      <c r="A10" s="17"/>
      <c r="B10" s="41" t="s">
        <v>51</v>
      </c>
      <c r="C10" s="42">
        <v>2548400</v>
      </c>
      <c r="D10" s="43">
        <v>0</v>
      </c>
      <c r="E10" s="42">
        <v>2548400</v>
      </c>
      <c r="F10" s="17"/>
      <c r="H10" s="62"/>
      <c r="I10" s="31"/>
      <c r="J10" s="31"/>
      <c r="K10" s="31"/>
      <c r="L10" s="31"/>
      <c r="M10" s="31"/>
    </row>
    <row r="11" spans="1:13" ht="26.25">
      <c r="A11" s="17"/>
      <c r="B11" s="41" t="s">
        <v>52</v>
      </c>
      <c r="C11" s="42">
        <v>7989000</v>
      </c>
      <c r="D11" s="42">
        <v>3245400</v>
      </c>
      <c r="E11" s="42">
        <v>11234400</v>
      </c>
      <c r="F11" s="17"/>
      <c r="G11" s="62" t="s">
        <v>44</v>
      </c>
      <c r="H11" s="62"/>
      <c r="I11" s="31"/>
      <c r="J11" s="31"/>
      <c r="K11" s="31"/>
      <c r="L11" s="31"/>
      <c r="M11" s="31"/>
    </row>
    <row r="12" spans="1:13" ht="20.25">
      <c r="A12" s="17"/>
      <c r="B12" s="38" t="s">
        <v>53</v>
      </c>
      <c r="C12" s="45">
        <f>SUM(C13:C16)</f>
        <v>4960000</v>
      </c>
      <c r="D12" s="45">
        <f>SUM(D13:D16)</f>
        <v>2517000</v>
      </c>
      <c r="E12" s="45">
        <f>SUM(E13:E16)</f>
        <v>7477000</v>
      </c>
      <c r="F12" s="17"/>
      <c r="G12" s="44"/>
      <c r="H12" s="31"/>
      <c r="I12" s="31"/>
      <c r="J12" s="31"/>
      <c r="K12" s="31"/>
      <c r="L12" s="31"/>
      <c r="M12" s="31"/>
    </row>
    <row r="13" spans="1:13" ht="20.25">
      <c r="A13" s="17"/>
      <c r="B13" s="41" t="s">
        <v>54</v>
      </c>
      <c r="C13" s="42">
        <v>220000</v>
      </c>
      <c r="D13" s="42">
        <v>224000</v>
      </c>
      <c r="E13" s="42">
        <f>SUM(C13:D13)</f>
        <v>444000</v>
      </c>
      <c r="F13" s="17"/>
      <c r="G13" s="44"/>
      <c r="H13" s="31"/>
      <c r="I13" s="31"/>
      <c r="J13" s="31"/>
      <c r="K13" s="31"/>
      <c r="L13" s="31"/>
      <c r="M13" s="31"/>
    </row>
    <row r="14" spans="1:13" ht="20.25">
      <c r="A14" s="17"/>
      <c r="B14" s="41" t="s">
        <v>55</v>
      </c>
      <c r="C14" s="42">
        <v>3920000</v>
      </c>
      <c r="D14" s="42">
        <v>1085000</v>
      </c>
      <c r="E14" s="42">
        <f>SUM(C14:D14)</f>
        <v>5005000</v>
      </c>
      <c r="F14" s="17"/>
      <c r="G14" s="17"/>
      <c r="H14" s="31"/>
      <c r="I14" s="31"/>
      <c r="J14" s="31"/>
      <c r="K14" s="31"/>
      <c r="L14" s="31"/>
      <c r="M14" s="31"/>
    </row>
    <row r="15" spans="1:13" ht="20.25">
      <c r="A15" s="17"/>
      <c r="B15" s="41" t="s">
        <v>56</v>
      </c>
      <c r="C15" s="42">
        <v>670000</v>
      </c>
      <c r="D15" s="42">
        <v>290000</v>
      </c>
      <c r="E15" s="42">
        <f>SUM(C15:D15)</f>
        <v>960000</v>
      </c>
      <c r="F15" s="17"/>
      <c r="G15" s="17"/>
      <c r="H15" s="31"/>
      <c r="I15" s="31"/>
      <c r="J15" s="31"/>
      <c r="K15" s="31"/>
      <c r="L15" s="31"/>
      <c r="M15" s="31"/>
    </row>
    <row r="16" spans="1:13" ht="20.25">
      <c r="A16" s="17"/>
      <c r="B16" s="41" t="s">
        <v>57</v>
      </c>
      <c r="C16" s="42">
        <v>150000</v>
      </c>
      <c r="D16" s="42">
        <v>918000</v>
      </c>
      <c r="E16" s="42">
        <f>SUM(C16:D16)</f>
        <v>1068000</v>
      </c>
      <c r="F16" s="17"/>
      <c r="G16" s="44"/>
      <c r="H16" s="31"/>
      <c r="I16" s="31"/>
      <c r="J16" s="31"/>
      <c r="K16" s="31"/>
      <c r="L16" s="31"/>
      <c r="M16" s="31"/>
    </row>
    <row r="17" spans="1:13" ht="20.25">
      <c r="A17" s="17"/>
      <c r="B17" s="38" t="s">
        <v>58</v>
      </c>
      <c r="C17" s="45">
        <f>SUM(C18)</f>
        <v>46600</v>
      </c>
      <c r="D17" s="46">
        <f>SUM(D18)</f>
        <v>0</v>
      </c>
      <c r="E17" s="45">
        <f>SUM(E18)</f>
        <v>46600</v>
      </c>
      <c r="F17" s="17"/>
      <c r="G17" s="44"/>
      <c r="H17" s="31"/>
      <c r="I17" s="31"/>
      <c r="J17" s="31"/>
      <c r="K17" s="31"/>
      <c r="L17" s="31"/>
      <c r="M17" s="31"/>
    </row>
    <row r="18" spans="1:13" ht="20.25">
      <c r="A18" s="17"/>
      <c r="B18" s="41" t="s">
        <v>59</v>
      </c>
      <c r="C18" s="42">
        <v>46600</v>
      </c>
      <c r="D18" s="43">
        <v>0</v>
      </c>
      <c r="E18" s="42">
        <f>SUM(C18:D18)</f>
        <v>46600</v>
      </c>
      <c r="F18" s="17"/>
      <c r="G18" s="44"/>
      <c r="H18" s="31"/>
      <c r="I18" s="31"/>
      <c r="J18" s="31"/>
      <c r="K18" s="31"/>
      <c r="L18" s="31"/>
      <c r="M18" s="31"/>
    </row>
    <row r="19" spans="1:13" ht="20.25">
      <c r="A19" s="17"/>
      <c r="B19" s="38" t="s">
        <v>60</v>
      </c>
      <c r="C19" s="45">
        <f>SUM(C20)</f>
        <v>50000</v>
      </c>
      <c r="D19" s="46">
        <f>SUM(D20)</f>
        <v>0</v>
      </c>
      <c r="E19" s="45">
        <f>SUM(E20)</f>
        <v>50000</v>
      </c>
      <c r="F19" s="17"/>
      <c r="G19" s="17"/>
      <c r="H19" s="31"/>
      <c r="I19" s="31"/>
      <c r="J19" s="31"/>
      <c r="K19" s="31"/>
      <c r="L19" s="31"/>
      <c r="M19" s="31"/>
    </row>
    <row r="20" spans="1:13" ht="20.25">
      <c r="A20" s="17"/>
      <c r="B20" s="41" t="s">
        <v>61</v>
      </c>
      <c r="C20" s="42">
        <v>50000</v>
      </c>
      <c r="D20" s="43">
        <v>0</v>
      </c>
      <c r="E20" s="42">
        <f>SUM(C20:D20)</f>
        <v>50000</v>
      </c>
      <c r="F20" s="17"/>
      <c r="G20" s="17"/>
      <c r="H20" s="31"/>
      <c r="I20" s="31"/>
      <c r="J20" s="31"/>
      <c r="K20" s="31"/>
      <c r="L20" s="31"/>
      <c r="M20" s="31"/>
    </row>
    <row r="21" spans="1:13" ht="20.25">
      <c r="A21" s="17"/>
      <c r="B21" s="47" t="s">
        <v>16</v>
      </c>
      <c r="C21" s="48">
        <f>SUM(C9+C12+C17+C19)</f>
        <v>15594000</v>
      </c>
      <c r="D21" s="49">
        <f>SUM(D9+D12+D17+D19)</f>
        <v>5762400</v>
      </c>
      <c r="E21" s="48">
        <f>SUM(E9+E12+E17+E19)</f>
        <v>21356400</v>
      </c>
      <c r="F21" s="17"/>
      <c r="G21" s="17"/>
      <c r="H21" s="31"/>
      <c r="I21" s="31"/>
      <c r="J21" s="31"/>
      <c r="K21" s="31"/>
      <c r="L21" s="31"/>
      <c r="M21" s="31"/>
    </row>
    <row r="22" spans="1:13" ht="2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2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0.25">
      <c r="A24" s="31"/>
      <c r="B24" s="70" t="s">
        <v>45</v>
      </c>
      <c r="C24" s="70"/>
      <c r="D24" s="70"/>
      <c r="E24" s="70"/>
      <c r="F24" s="70"/>
      <c r="G24" s="70"/>
      <c r="H24" s="31"/>
      <c r="I24" s="31"/>
      <c r="J24" s="31"/>
      <c r="K24" s="31"/>
      <c r="L24" s="31"/>
      <c r="M24" s="31"/>
    </row>
    <row r="25" spans="1:13" ht="20.25">
      <c r="A25" s="31"/>
      <c r="B25" s="64" t="s">
        <v>2</v>
      </c>
      <c r="C25" s="64"/>
      <c r="D25" s="64"/>
      <c r="E25" s="64"/>
      <c r="F25" s="64"/>
      <c r="G25" s="64"/>
      <c r="H25" s="31"/>
      <c r="I25" s="31"/>
      <c r="J25" s="31"/>
      <c r="K25" s="31"/>
      <c r="L25" s="31"/>
      <c r="M25" s="31"/>
    </row>
    <row r="26" spans="1:13" ht="20.25">
      <c r="A26" s="31"/>
      <c r="B26" s="64" t="s">
        <v>3</v>
      </c>
      <c r="C26" s="64"/>
      <c r="D26" s="64"/>
      <c r="E26" s="64"/>
      <c r="F26" s="64"/>
      <c r="G26" s="64"/>
      <c r="H26" s="31"/>
      <c r="I26" s="31"/>
      <c r="J26" s="31"/>
      <c r="K26" s="31"/>
      <c r="L26" s="31"/>
      <c r="M26" s="31"/>
    </row>
    <row r="27" spans="1:13" ht="20.25">
      <c r="A27" s="31"/>
      <c r="B27" s="50" t="s">
        <v>62</v>
      </c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20.25">
      <c r="A28" s="31"/>
      <c r="B28" s="36" t="s">
        <v>46</v>
      </c>
      <c r="C28" s="51" t="s">
        <v>69</v>
      </c>
      <c r="D28" s="79" t="s">
        <v>16</v>
      </c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20.25">
      <c r="A29" s="31"/>
      <c r="B29" s="37" t="s">
        <v>47</v>
      </c>
      <c r="C29" s="52" t="s">
        <v>70</v>
      </c>
      <c r="D29" s="79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20.25">
      <c r="A30" s="31"/>
      <c r="B30" s="38" t="s">
        <v>50</v>
      </c>
      <c r="C30" s="53">
        <f>SUM(C31)</f>
        <v>310000</v>
      </c>
      <c r="D30" s="53">
        <f>SUM(D31)</f>
        <v>310000</v>
      </c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0.25">
      <c r="A31" s="31"/>
      <c r="B31" s="41" t="s">
        <v>52</v>
      </c>
      <c r="C31" s="54">
        <v>310000</v>
      </c>
      <c r="D31" s="54">
        <f>SUM(C31)</f>
        <v>310000</v>
      </c>
      <c r="E31" s="31"/>
      <c r="F31" s="31"/>
      <c r="I31" s="31"/>
      <c r="J31" s="31"/>
      <c r="K31" s="31"/>
      <c r="L31" s="31"/>
      <c r="M31" s="31"/>
    </row>
    <row r="32" spans="1:13" ht="26.25">
      <c r="A32" s="31"/>
      <c r="B32" s="38" t="s">
        <v>53</v>
      </c>
      <c r="C32" s="55">
        <f>SUM(C33:C34)</f>
        <v>610000</v>
      </c>
      <c r="D32" s="55">
        <f>SUM(D33:D34)</f>
        <v>610000</v>
      </c>
      <c r="E32" s="31"/>
      <c r="F32" s="31"/>
      <c r="G32" s="62" t="s">
        <v>63</v>
      </c>
      <c r="H32" s="31"/>
      <c r="I32" s="31"/>
      <c r="J32" s="31"/>
      <c r="K32" s="31"/>
      <c r="L32" s="31"/>
      <c r="M32" s="31"/>
    </row>
    <row r="33" spans="1:13" ht="20.25">
      <c r="A33" s="31"/>
      <c r="B33" s="41" t="s">
        <v>55</v>
      </c>
      <c r="C33" s="54">
        <v>180000</v>
      </c>
      <c r="D33" s="54">
        <f>SUM(C33)</f>
        <v>180000</v>
      </c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20.25">
      <c r="A34" s="31"/>
      <c r="B34" s="41" t="s">
        <v>56</v>
      </c>
      <c r="C34" s="54">
        <v>430000</v>
      </c>
      <c r="D34" s="54">
        <f>SUM(C34)</f>
        <v>430000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20.25">
      <c r="A35" s="31"/>
      <c r="B35" s="38" t="s">
        <v>58</v>
      </c>
      <c r="C35" s="55">
        <f>SUM(C36)</f>
        <v>0</v>
      </c>
      <c r="D35" s="55">
        <f>SUM(D36)</f>
        <v>0</v>
      </c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20.25">
      <c r="A36" s="31"/>
      <c r="B36" s="41" t="s">
        <v>59</v>
      </c>
      <c r="C36" s="54">
        <v>0</v>
      </c>
      <c r="D36" s="54">
        <f>SUM(C36)</f>
        <v>0</v>
      </c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0.25">
      <c r="A37" s="31"/>
      <c r="B37" s="56" t="s">
        <v>16</v>
      </c>
      <c r="C37" s="55">
        <f>SUM(C30+C32+C35)</f>
        <v>920000</v>
      </c>
      <c r="D37" s="55">
        <f>SUM(D30+D32+D35)</f>
        <v>920000</v>
      </c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2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2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2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2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2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2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20.25">
      <c r="A45" s="31"/>
      <c r="B45" s="70" t="s">
        <v>45</v>
      </c>
      <c r="C45" s="70"/>
      <c r="D45" s="70"/>
      <c r="E45" s="70"/>
      <c r="F45" s="70"/>
      <c r="G45" s="70"/>
      <c r="H45" s="31"/>
      <c r="I45" s="31"/>
      <c r="J45" s="31"/>
      <c r="K45" s="31"/>
      <c r="L45" s="31"/>
      <c r="M45" s="31"/>
    </row>
    <row r="46" spans="1:13" ht="20.25">
      <c r="A46" s="31"/>
      <c r="B46" s="64" t="s">
        <v>2</v>
      </c>
      <c r="C46" s="64"/>
      <c r="D46" s="64"/>
      <c r="E46" s="64"/>
      <c r="F46" s="64"/>
      <c r="G46" s="64"/>
      <c r="H46" s="31"/>
      <c r="I46" s="31"/>
      <c r="J46" s="31"/>
      <c r="K46" s="31"/>
      <c r="L46" s="31"/>
      <c r="M46" s="31"/>
    </row>
    <row r="47" spans="1:13" ht="20.25">
      <c r="A47" s="31"/>
      <c r="B47" s="64" t="s">
        <v>3</v>
      </c>
      <c r="C47" s="64"/>
      <c r="D47" s="64"/>
      <c r="E47" s="64"/>
      <c r="F47" s="64"/>
      <c r="G47" s="64"/>
      <c r="H47" s="31"/>
      <c r="I47" s="31"/>
      <c r="J47" s="31"/>
      <c r="K47" s="31"/>
      <c r="L47" s="31"/>
      <c r="M47" s="31"/>
    </row>
    <row r="48" spans="1:13" ht="2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20.25">
      <c r="A49" s="31"/>
      <c r="B49" s="35" t="s">
        <v>64</v>
      </c>
      <c r="C49" s="17"/>
      <c r="D49" s="17"/>
      <c r="E49" s="17"/>
      <c r="F49" s="31"/>
      <c r="G49" s="31"/>
      <c r="H49" s="31"/>
      <c r="I49" s="31"/>
      <c r="J49" s="31"/>
      <c r="K49" s="31"/>
      <c r="L49" s="31"/>
      <c r="M49" s="31"/>
    </row>
    <row r="50" spans="1:13" ht="20.25">
      <c r="A50" s="31"/>
      <c r="B50" s="36" t="s">
        <v>46</v>
      </c>
      <c r="C50" s="51" t="s">
        <v>69</v>
      </c>
      <c r="D50" s="51" t="s">
        <v>72</v>
      </c>
      <c r="E50" s="79" t="s">
        <v>16</v>
      </c>
      <c r="F50" s="31"/>
      <c r="G50" s="31"/>
      <c r="H50" s="31"/>
      <c r="I50" s="31"/>
      <c r="J50" s="31"/>
      <c r="K50" s="31"/>
      <c r="L50" s="31"/>
      <c r="M50" s="31"/>
    </row>
    <row r="51" spans="1:13" ht="20.25">
      <c r="A51" s="31"/>
      <c r="B51" s="37" t="s">
        <v>47</v>
      </c>
      <c r="C51" s="52" t="s">
        <v>71</v>
      </c>
      <c r="D51" s="52" t="s">
        <v>73</v>
      </c>
      <c r="E51" s="79"/>
      <c r="F51" s="31"/>
      <c r="G51" s="31"/>
      <c r="H51" s="31"/>
      <c r="I51" s="31"/>
      <c r="J51" s="31"/>
      <c r="K51" s="31"/>
      <c r="L51" s="31"/>
      <c r="M51" s="31"/>
    </row>
    <row r="52" spans="1:13" ht="20.25">
      <c r="A52" s="31"/>
      <c r="B52" s="38" t="s">
        <v>50</v>
      </c>
      <c r="C52" s="53">
        <f>SUM(C53)</f>
        <v>1823700</v>
      </c>
      <c r="D52" s="53">
        <f>SUM(D53)</f>
        <v>6018200</v>
      </c>
      <c r="E52" s="53">
        <f t="shared" ref="E52:E58" si="0">SUM(C52:D52)</f>
        <v>7841900</v>
      </c>
      <c r="F52" s="31"/>
      <c r="H52" s="31"/>
      <c r="I52" s="31"/>
      <c r="J52" s="31"/>
      <c r="K52" s="31"/>
      <c r="L52" s="31"/>
      <c r="M52" s="31"/>
    </row>
    <row r="53" spans="1:13" ht="26.25">
      <c r="A53" s="31"/>
      <c r="B53" s="41" t="s">
        <v>52</v>
      </c>
      <c r="C53" s="54">
        <v>1823700</v>
      </c>
      <c r="D53" s="54">
        <v>6018200</v>
      </c>
      <c r="E53" s="54">
        <f t="shared" si="0"/>
        <v>7841900</v>
      </c>
      <c r="F53" s="31"/>
      <c r="G53" s="62" t="s">
        <v>67</v>
      </c>
      <c r="H53" s="31"/>
      <c r="I53" s="31"/>
      <c r="J53" s="31"/>
      <c r="K53" s="31"/>
      <c r="L53" s="31"/>
      <c r="M53" s="31"/>
    </row>
    <row r="54" spans="1:13" ht="20.25">
      <c r="A54" s="31"/>
      <c r="B54" s="38" t="s">
        <v>53</v>
      </c>
      <c r="C54" s="55">
        <f>SUM(C55:C58)</f>
        <v>2137000</v>
      </c>
      <c r="D54" s="55">
        <f>SUM(D55:D58)</f>
        <v>2816500</v>
      </c>
      <c r="E54" s="55">
        <f t="shared" si="0"/>
        <v>4953500</v>
      </c>
      <c r="F54" s="31"/>
      <c r="G54" s="31"/>
      <c r="H54" s="31"/>
      <c r="I54" s="31"/>
      <c r="J54" s="31"/>
      <c r="K54" s="31"/>
      <c r="L54" s="31"/>
      <c r="M54" s="31"/>
    </row>
    <row r="55" spans="1:13" ht="20.25">
      <c r="A55" s="31"/>
      <c r="B55" s="41" t="s">
        <v>54</v>
      </c>
      <c r="C55" s="54">
        <v>167000</v>
      </c>
      <c r="D55" s="54">
        <v>115000</v>
      </c>
      <c r="E55" s="54">
        <f t="shared" si="0"/>
        <v>282000</v>
      </c>
      <c r="F55" s="31"/>
      <c r="G55" s="31"/>
      <c r="H55" s="31"/>
      <c r="I55" s="31"/>
      <c r="J55" s="31"/>
      <c r="K55" s="31"/>
      <c r="L55" s="31"/>
      <c r="M55" s="31"/>
    </row>
    <row r="56" spans="1:13" ht="20.25">
      <c r="A56" s="31"/>
      <c r="B56" s="41" t="s">
        <v>55</v>
      </c>
      <c r="C56" s="54">
        <v>1615000</v>
      </c>
      <c r="D56" s="54">
        <v>2194700</v>
      </c>
      <c r="E56" s="54">
        <f t="shared" si="0"/>
        <v>3809700</v>
      </c>
      <c r="F56" s="31"/>
      <c r="G56" s="31"/>
      <c r="H56" s="31"/>
      <c r="I56" s="31"/>
      <c r="J56" s="31"/>
      <c r="K56" s="31"/>
      <c r="L56" s="31"/>
      <c r="M56" s="31"/>
    </row>
    <row r="57" spans="1:13" ht="20.25">
      <c r="A57" s="31"/>
      <c r="B57" s="41" t="s">
        <v>56</v>
      </c>
      <c r="C57" s="54">
        <v>120000</v>
      </c>
      <c r="D57" s="54">
        <v>506800</v>
      </c>
      <c r="E57" s="54">
        <f t="shared" si="0"/>
        <v>626800</v>
      </c>
      <c r="F57" s="31"/>
      <c r="G57" s="31"/>
      <c r="H57" s="31"/>
      <c r="I57" s="31"/>
      <c r="J57" s="31"/>
      <c r="K57" s="31"/>
      <c r="L57" s="31"/>
      <c r="M57" s="31"/>
    </row>
    <row r="58" spans="1:13" ht="20.25">
      <c r="A58" s="31"/>
      <c r="B58" s="41" t="s">
        <v>57</v>
      </c>
      <c r="C58" s="54">
        <v>235000</v>
      </c>
      <c r="D58" s="43">
        <v>0</v>
      </c>
      <c r="E58" s="54">
        <f t="shared" si="0"/>
        <v>235000</v>
      </c>
      <c r="F58" s="31"/>
      <c r="G58" s="31"/>
      <c r="H58" s="31"/>
      <c r="I58" s="31"/>
      <c r="J58" s="31"/>
      <c r="K58" s="31"/>
      <c r="L58" s="31"/>
      <c r="M58" s="31"/>
    </row>
    <row r="59" spans="1:13" ht="20.25">
      <c r="A59" s="31"/>
      <c r="B59" s="56" t="s">
        <v>16</v>
      </c>
      <c r="C59" s="55">
        <f>SUM(C52+C54)</f>
        <v>3960700</v>
      </c>
      <c r="D59" s="55">
        <f>SUM(D52+D54)</f>
        <v>8834700</v>
      </c>
      <c r="E59" s="55">
        <f>SUM(C59:D59)</f>
        <v>12795400</v>
      </c>
      <c r="F59" s="31"/>
      <c r="G59" s="31"/>
      <c r="H59" s="31"/>
      <c r="I59" s="31"/>
      <c r="J59" s="31"/>
      <c r="K59" s="31"/>
      <c r="L59" s="31"/>
      <c r="M59" s="31"/>
    </row>
    <row r="60" spans="1:13" ht="2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2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2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2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2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2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20.25">
      <c r="A66" s="31"/>
      <c r="B66" s="70" t="s">
        <v>45</v>
      </c>
      <c r="C66" s="70"/>
      <c r="D66" s="70"/>
      <c r="E66" s="70"/>
      <c r="F66" s="70"/>
      <c r="G66" s="70"/>
      <c r="H66" s="31"/>
      <c r="I66" s="31"/>
      <c r="J66" s="31"/>
      <c r="K66" s="31"/>
      <c r="L66" s="31"/>
      <c r="M66" s="31"/>
    </row>
    <row r="67" spans="1:13" ht="20.25">
      <c r="A67" s="31"/>
      <c r="B67" s="64" t="s">
        <v>2</v>
      </c>
      <c r="C67" s="64"/>
      <c r="D67" s="64"/>
      <c r="E67" s="64"/>
      <c r="F67" s="64"/>
      <c r="G67" s="64"/>
      <c r="H67" s="31"/>
      <c r="I67" s="31"/>
      <c r="J67" s="31"/>
      <c r="K67" s="31"/>
      <c r="L67" s="31"/>
      <c r="M67" s="31"/>
    </row>
    <row r="68" spans="1:13" ht="20.25">
      <c r="A68" s="31"/>
      <c r="B68" s="64" t="s">
        <v>3</v>
      </c>
      <c r="C68" s="64"/>
      <c r="D68" s="64"/>
      <c r="E68" s="64"/>
      <c r="F68" s="64"/>
      <c r="G68" s="64"/>
      <c r="H68" s="31"/>
      <c r="I68" s="31"/>
      <c r="J68" s="31"/>
      <c r="K68" s="31"/>
      <c r="L68" s="31"/>
      <c r="M68" s="31"/>
    </row>
    <row r="69" spans="1:13" ht="2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20.25">
      <c r="A70" s="31"/>
      <c r="B70" s="35" t="s">
        <v>66</v>
      </c>
      <c r="C70" s="17"/>
      <c r="D70" s="17"/>
      <c r="E70" s="17"/>
      <c r="F70" s="31"/>
      <c r="G70" s="31"/>
      <c r="H70" s="31"/>
      <c r="I70" s="31"/>
      <c r="J70" s="31"/>
      <c r="K70" s="31"/>
      <c r="L70" s="31"/>
      <c r="M70" s="31"/>
    </row>
    <row r="71" spans="1:13" ht="20.25">
      <c r="A71" s="31"/>
      <c r="B71" s="36" t="s">
        <v>46</v>
      </c>
      <c r="C71" s="51" t="s">
        <v>69</v>
      </c>
      <c r="D71" s="51" t="s">
        <v>75</v>
      </c>
      <c r="E71" s="77" t="s">
        <v>16</v>
      </c>
      <c r="F71" s="31"/>
      <c r="G71" s="31"/>
      <c r="H71" s="31"/>
      <c r="I71" s="31"/>
      <c r="J71" s="31"/>
      <c r="K71" s="31"/>
      <c r="L71" s="31"/>
      <c r="M71" s="31"/>
    </row>
    <row r="72" spans="1:13" ht="20.25">
      <c r="A72" s="31"/>
      <c r="B72" s="37" t="s">
        <v>47</v>
      </c>
      <c r="C72" s="52" t="s">
        <v>74</v>
      </c>
      <c r="D72" s="52" t="s">
        <v>76</v>
      </c>
      <c r="E72" s="78"/>
      <c r="F72" s="31"/>
      <c r="G72" s="31"/>
      <c r="H72" s="31"/>
      <c r="I72" s="31"/>
      <c r="J72" s="31"/>
      <c r="K72" s="31"/>
      <c r="L72" s="31"/>
      <c r="M72" s="31"/>
    </row>
    <row r="73" spans="1:13" ht="20.25">
      <c r="A73" s="31"/>
      <c r="B73" s="38" t="s">
        <v>50</v>
      </c>
      <c r="C73" s="39">
        <f>SUM(C74)</f>
        <v>2584000</v>
      </c>
      <c r="D73" s="57">
        <f>SUM(D74)</f>
        <v>0</v>
      </c>
      <c r="E73" s="39">
        <f>SUM(E74)</f>
        <v>2584000</v>
      </c>
      <c r="F73" s="31"/>
      <c r="G73" s="31"/>
      <c r="H73" s="31"/>
      <c r="I73" s="31"/>
      <c r="J73" s="31"/>
      <c r="K73" s="31"/>
      <c r="L73" s="31"/>
      <c r="M73" s="31"/>
    </row>
    <row r="74" spans="1:13" ht="20.25">
      <c r="A74" s="31"/>
      <c r="B74" s="41" t="s">
        <v>52</v>
      </c>
      <c r="C74" s="42">
        <v>2584000</v>
      </c>
      <c r="D74" s="43">
        <v>0</v>
      </c>
      <c r="E74" s="42">
        <f t="shared" ref="E74:E83" si="1">SUM(C74:D74)</f>
        <v>2584000</v>
      </c>
      <c r="F74" s="31"/>
      <c r="G74" s="31"/>
      <c r="H74" s="31"/>
      <c r="I74" s="31"/>
      <c r="J74" s="31"/>
      <c r="K74" s="31"/>
      <c r="L74" s="31"/>
      <c r="M74" s="31"/>
    </row>
    <row r="75" spans="1:13" ht="26.25">
      <c r="A75" s="31"/>
      <c r="B75" s="38" t="s">
        <v>53</v>
      </c>
      <c r="C75" s="45">
        <f>SUM(C76:C78)</f>
        <v>355000</v>
      </c>
      <c r="D75" s="45">
        <f>SUM(D76:D78)</f>
        <v>434800</v>
      </c>
      <c r="E75" s="45">
        <f t="shared" si="1"/>
        <v>789800</v>
      </c>
      <c r="F75" s="31"/>
      <c r="G75" s="62" t="s">
        <v>87</v>
      </c>
      <c r="H75" s="31"/>
      <c r="I75" s="31"/>
      <c r="J75" s="31"/>
      <c r="K75" s="31"/>
      <c r="L75" s="31"/>
      <c r="M75" s="31"/>
    </row>
    <row r="76" spans="1:13" ht="20.25">
      <c r="A76" s="31"/>
      <c r="B76" s="41" t="s">
        <v>54</v>
      </c>
      <c r="C76" s="42">
        <v>92000</v>
      </c>
      <c r="D76" s="42">
        <v>164000</v>
      </c>
      <c r="E76" s="42">
        <f t="shared" si="1"/>
        <v>256000</v>
      </c>
      <c r="F76" s="31"/>
      <c r="G76" s="31"/>
      <c r="H76" s="31"/>
      <c r="I76" s="31"/>
      <c r="J76" s="31"/>
      <c r="K76" s="31"/>
      <c r="L76" s="31"/>
      <c r="M76" s="31"/>
    </row>
    <row r="77" spans="1:13" ht="20.25">
      <c r="A77" s="31"/>
      <c r="B77" s="41" t="s">
        <v>55</v>
      </c>
      <c r="C77" s="42">
        <v>203000</v>
      </c>
      <c r="D77" s="42">
        <v>205800</v>
      </c>
      <c r="E77" s="42">
        <f t="shared" si="1"/>
        <v>408800</v>
      </c>
      <c r="F77" s="31"/>
      <c r="G77" s="31"/>
      <c r="H77" s="31"/>
      <c r="I77" s="31"/>
      <c r="J77" s="31"/>
      <c r="K77" s="31"/>
      <c r="L77" s="31"/>
      <c r="M77" s="31"/>
    </row>
    <row r="78" spans="1:13" ht="20.25">
      <c r="A78" s="31"/>
      <c r="B78" s="41" t="s">
        <v>56</v>
      </c>
      <c r="C78" s="42">
        <v>60000</v>
      </c>
      <c r="D78" s="42">
        <v>65000</v>
      </c>
      <c r="E78" s="42">
        <f t="shared" si="1"/>
        <v>125000</v>
      </c>
      <c r="F78" s="31"/>
      <c r="G78" s="31"/>
      <c r="H78" s="31"/>
      <c r="I78" s="31"/>
      <c r="J78" s="31"/>
      <c r="K78" s="31"/>
      <c r="L78" s="31"/>
      <c r="M78" s="31"/>
    </row>
    <row r="79" spans="1:13" ht="20.25">
      <c r="A79" s="31"/>
      <c r="B79" s="38" t="s">
        <v>58</v>
      </c>
      <c r="C79" s="45">
        <f>SUM(C80)</f>
        <v>4300</v>
      </c>
      <c r="D79" s="46">
        <f>SUM(D80)</f>
        <v>0</v>
      </c>
      <c r="E79" s="45">
        <f t="shared" si="1"/>
        <v>4300</v>
      </c>
      <c r="F79" s="31"/>
      <c r="G79" s="31"/>
      <c r="H79" s="31"/>
      <c r="I79" s="31"/>
      <c r="J79" s="31"/>
      <c r="K79" s="31"/>
      <c r="L79" s="31"/>
      <c r="M79" s="31"/>
    </row>
    <row r="80" spans="1:13" ht="20.25">
      <c r="A80" s="31"/>
      <c r="B80" s="41" t="s">
        <v>59</v>
      </c>
      <c r="C80" s="42">
        <v>4300</v>
      </c>
      <c r="D80" s="43">
        <v>0</v>
      </c>
      <c r="E80" s="42">
        <f t="shared" si="1"/>
        <v>4300</v>
      </c>
      <c r="F80" s="31"/>
      <c r="G80" s="31"/>
      <c r="H80" s="31"/>
      <c r="I80" s="31"/>
      <c r="J80" s="31"/>
      <c r="K80" s="31"/>
      <c r="L80" s="31"/>
      <c r="M80" s="31"/>
    </row>
    <row r="81" spans="1:13" ht="20.25">
      <c r="A81" s="31"/>
      <c r="B81" s="38" t="s">
        <v>60</v>
      </c>
      <c r="C81" s="46">
        <f>SUM(C82)</f>
        <v>0</v>
      </c>
      <c r="D81" s="45">
        <f>SUM(D82)</f>
        <v>200000</v>
      </c>
      <c r="E81" s="45">
        <f t="shared" si="1"/>
        <v>200000</v>
      </c>
      <c r="F81" s="31"/>
      <c r="G81" s="31"/>
      <c r="H81" s="31"/>
      <c r="I81" s="31"/>
      <c r="J81" s="31"/>
      <c r="K81" s="31"/>
      <c r="L81" s="31"/>
      <c r="M81" s="31"/>
    </row>
    <row r="82" spans="1:13" ht="20.25">
      <c r="A82" s="31"/>
      <c r="B82" s="41" t="s">
        <v>61</v>
      </c>
      <c r="C82" s="43">
        <v>0</v>
      </c>
      <c r="D82" s="42">
        <v>200000</v>
      </c>
      <c r="E82" s="42">
        <f t="shared" si="1"/>
        <v>200000</v>
      </c>
      <c r="F82" s="31"/>
      <c r="G82" s="31"/>
      <c r="H82" s="31"/>
      <c r="I82" s="31"/>
      <c r="J82" s="31"/>
      <c r="K82" s="31"/>
      <c r="L82" s="31"/>
      <c r="M82" s="31"/>
    </row>
    <row r="83" spans="1:13" ht="20.25">
      <c r="A83" s="31"/>
      <c r="B83" s="56" t="s">
        <v>16</v>
      </c>
      <c r="C83" s="45">
        <f>SUM(C73+C75+C79+C81)</f>
        <v>2943300</v>
      </c>
      <c r="D83" s="45">
        <f>SUM(D73+D75+D79+D81)</f>
        <v>634800</v>
      </c>
      <c r="E83" s="45">
        <f t="shared" si="1"/>
        <v>3578100</v>
      </c>
      <c r="F83" s="31"/>
      <c r="G83" s="31"/>
      <c r="H83" s="31"/>
      <c r="I83" s="31"/>
      <c r="J83" s="31"/>
      <c r="K83" s="31"/>
      <c r="L83" s="31"/>
      <c r="M83" s="31"/>
    </row>
    <row r="84" spans="1:13" ht="2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2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2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20.25">
      <c r="A87" s="31"/>
      <c r="B87" s="70" t="s">
        <v>45</v>
      </c>
      <c r="C87" s="70"/>
      <c r="D87" s="70"/>
      <c r="E87" s="70"/>
      <c r="F87" s="70"/>
      <c r="G87" s="70"/>
      <c r="H87" s="31"/>
      <c r="I87" s="31"/>
      <c r="J87" s="31"/>
      <c r="K87" s="31"/>
      <c r="L87" s="31"/>
      <c r="M87" s="31"/>
    </row>
    <row r="88" spans="1:13" ht="20.25">
      <c r="A88" s="31"/>
      <c r="B88" s="64" t="s">
        <v>2</v>
      </c>
      <c r="C88" s="64"/>
      <c r="D88" s="64"/>
      <c r="E88" s="64"/>
      <c r="F88" s="64"/>
      <c r="G88" s="64"/>
      <c r="H88" s="31"/>
      <c r="I88" s="31"/>
      <c r="J88" s="31"/>
      <c r="K88" s="31"/>
      <c r="L88" s="31"/>
      <c r="M88" s="31"/>
    </row>
    <row r="89" spans="1:13" ht="20.25">
      <c r="A89" s="31"/>
      <c r="B89" s="64" t="s">
        <v>3</v>
      </c>
      <c r="C89" s="64"/>
      <c r="D89" s="64"/>
      <c r="E89" s="64"/>
      <c r="F89" s="64"/>
      <c r="G89" s="64"/>
      <c r="H89" s="31"/>
      <c r="I89" s="31"/>
      <c r="J89" s="31"/>
      <c r="K89" s="31"/>
      <c r="L89" s="31"/>
      <c r="M89" s="31"/>
    </row>
    <row r="90" spans="1:13" ht="2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20.25">
      <c r="A91" s="31"/>
      <c r="B91" s="35" t="s">
        <v>68</v>
      </c>
      <c r="C91" s="17"/>
      <c r="D91" s="17"/>
      <c r="E91" s="17"/>
      <c r="F91" s="31"/>
      <c r="G91" s="31"/>
      <c r="H91" s="31"/>
      <c r="I91" s="31"/>
      <c r="J91" s="31"/>
      <c r="K91" s="31"/>
      <c r="L91" s="31"/>
      <c r="M91" s="31"/>
    </row>
    <row r="92" spans="1:13" ht="20.25">
      <c r="A92" s="31"/>
      <c r="B92" s="36" t="s">
        <v>46</v>
      </c>
      <c r="C92" s="51" t="s">
        <v>69</v>
      </c>
      <c r="D92" s="51" t="s">
        <v>78</v>
      </c>
      <c r="E92" s="79" t="s">
        <v>16</v>
      </c>
      <c r="F92" s="31"/>
      <c r="G92" s="31"/>
      <c r="H92" s="31"/>
      <c r="I92" s="31"/>
      <c r="J92" s="31"/>
      <c r="K92" s="31"/>
      <c r="L92" s="31"/>
      <c r="M92" s="31"/>
    </row>
    <row r="93" spans="1:13" ht="20.25">
      <c r="A93" s="31"/>
      <c r="B93" s="37" t="s">
        <v>47</v>
      </c>
      <c r="C93" s="52" t="s">
        <v>77</v>
      </c>
      <c r="D93" s="52" t="s">
        <v>77</v>
      </c>
      <c r="E93" s="79"/>
      <c r="F93" s="31"/>
      <c r="G93" s="31"/>
      <c r="H93" s="31"/>
      <c r="I93" s="31"/>
      <c r="J93" s="31"/>
      <c r="K93" s="31"/>
      <c r="L93" s="31"/>
      <c r="M93" s="31"/>
    </row>
    <row r="94" spans="1:13" ht="20.25">
      <c r="A94" s="31"/>
      <c r="B94" s="38" t="s">
        <v>50</v>
      </c>
      <c r="C94" s="39">
        <f>SUM(C95)</f>
        <v>1055000</v>
      </c>
      <c r="D94" s="57">
        <f>SUM(D95)</f>
        <v>0</v>
      </c>
      <c r="E94" s="39">
        <f t="shared" ref="E94:E99" si="2">SUM(C94:D94)</f>
        <v>1055000</v>
      </c>
      <c r="F94" s="31"/>
      <c r="G94" s="31"/>
      <c r="H94" s="31"/>
      <c r="I94" s="31"/>
      <c r="J94" s="31"/>
      <c r="K94" s="31"/>
      <c r="L94" s="31"/>
      <c r="M94" s="31"/>
    </row>
    <row r="95" spans="1:13" ht="20.25">
      <c r="A95" s="31"/>
      <c r="B95" s="41" t="s">
        <v>52</v>
      </c>
      <c r="C95" s="42">
        <v>1055000</v>
      </c>
      <c r="D95" s="43">
        <v>0</v>
      </c>
      <c r="E95" s="42">
        <f t="shared" si="2"/>
        <v>1055000</v>
      </c>
      <c r="F95" s="31"/>
      <c r="G95" s="31"/>
      <c r="H95" s="31"/>
      <c r="I95" s="31"/>
      <c r="J95" s="31"/>
      <c r="K95" s="31"/>
      <c r="L95" s="31"/>
      <c r="M95" s="31"/>
    </row>
    <row r="96" spans="1:13" ht="35.25">
      <c r="A96" s="31"/>
      <c r="B96" s="38" t="s">
        <v>53</v>
      </c>
      <c r="C96" s="45">
        <f>SUM(C97:C99)</f>
        <v>407000</v>
      </c>
      <c r="D96" s="45">
        <f>SUM(D97:D99)</f>
        <v>44000</v>
      </c>
      <c r="E96" s="45">
        <f t="shared" si="2"/>
        <v>451000</v>
      </c>
      <c r="F96" s="31"/>
      <c r="G96" s="62" t="s">
        <v>93</v>
      </c>
      <c r="H96" s="31"/>
      <c r="I96" s="31"/>
      <c r="J96" s="31"/>
      <c r="K96" s="31"/>
      <c r="L96" s="31"/>
      <c r="M96" s="31"/>
    </row>
    <row r="97" spans="1:13" ht="20.25">
      <c r="A97" s="31"/>
      <c r="B97" s="41" t="s">
        <v>54</v>
      </c>
      <c r="C97" s="42">
        <v>42000</v>
      </c>
      <c r="D97" s="43">
        <v>0</v>
      </c>
      <c r="E97" s="42">
        <f t="shared" si="2"/>
        <v>42000</v>
      </c>
      <c r="F97" s="31"/>
      <c r="G97" s="31"/>
      <c r="H97" s="31"/>
      <c r="I97" s="31"/>
      <c r="J97" s="31"/>
      <c r="K97" s="31"/>
      <c r="L97" s="31"/>
      <c r="M97" s="31"/>
    </row>
    <row r="98" spans="1:13" ht="20.25">
      <c r="A98" s="31"/>
      <c r="B98" s="41" t="s">
        <v>55</v>
      </c>
      <c r="C98" s="42">
        <v>275000</v>
      </c>
      <c r="D98" s="42">
        <v>44000</v>
      </c>
      <c r="E98" s="42">
        <f t="shared" si="2"/>
        <v>319000</v>
      </c>
      <c r="F98" s="31"/>
      <c r="G98" s="31"/>
      <c r="H98" s="31"/>
      <c r="I98" s="31"/>
      <c r="J98" s="31"/>
      <c r="K98" s="31"/>
      <c r="L98" s="31"/>
      <c r="M98" s="31"/>
    </row>
    <row r="99" spans="1:13" ht="20.25">
      <c r="A99" s="31"/>
      <c r="B99" s="41" t="s">
        <v>56</v>
      </c>
      <c r="C99" s="42">
        <v>90000</v>
      </c>
      <c r="D99" s="43">
        <v>0</v>
      </c>
      <c r="E99" s="42">
        <f t="shared" si="2"/>
        <v>90000</v>
      </c>
      <c r="F99" s="31"/>
      <c r="G99" s="31"/>
      <c r="H99" s="31"/>
      <c r="I99" s="31"/>
      <c r="J99" s="31"/>
      <c r="K99" s="31"/>
      <c r="L99" s="31"/>
      <c r="M99" s="31"/>
    </row>
    <row r="100" spans="1:13" ht="20.25">
      <c r="A100" s="31"/>
      <c r="B100" s="56" t="s">
        <v>16</v>
      </c>
      <c r="C100" s="45">
        <f>SUM(C94+C96)</f>
        <v>1462000</v>
      </c>
      <c r="D100" s="45">
        <f>SUM(D94+D96)</f>
        <v>44000</v>
      </c>
      <c r="E100" s="45">
        <f>SUM(E94+E96)</f>
        <v>1506000</v>
      </c>
      <c r="F100" s="31"/>
      <c r="G100" s="31"/>
      <c r="H100" s="31"/>
      <c r="I100" s="31"/>
      <c r="J100" s="31"/>
      <c r="K100" s="31"/>
      <c r="L100" s="31"/>
      <c r="M100" s="31"/>
    </row>
    <row r="101" spans="1:13" ht="2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2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2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2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2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2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2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20.25">
      <c r="A108" s="31"/>
      <c r="B108" s="70" t="s">
        <v>45</v>
      </c>
      <c r="C108" s="70"/>
      <c r="D108" s="70"/>
      <c r="E108" s="70"/>
      <c r="F108" s="70"/>
      <c r="G108" s="70"/>
      <c r="H108" s="31"/>
      <c r="I108" s="31"/>
      <c r="J108" s="31"/>
      <c r="K108" s="31"/>
      <c r="L108" s="31"/>
      <c r="M108" s="31"/>
    </row>
    <row r="109" spans="1:13" ht="20.25">
      <c r="A109" s="31"/>
      <c r="B109" s="64" t="s">
        <v>2</v>
      </c>
      <c r="C109" s="64"/>
      <c r="D109" s="64"/>
      <c r="E109" s="64"/>
      <c r="F109" s="64"/>
      <c r="G109" s="64"/>
      <c r="H109" s="31"/>
      <c r="I109" s="31"/>
      <c r="J109" s="31"/>
      <c r="K109" s="31"/>
      <c r="L109" s="31"/>
      <c r="M109" s="31"/>
    </row>
    <row r="110" spans="1:13" ht="20.25">
      <c r="A110" s="31"/>
      <c r="B110" s="64" t="s">
        <v>3</v>
      </c>
      <c r="C110" s="64"/>
      <c r="D110" s="64"/>
      <c r="E110" s="64"/>
      <c r="F110" s="64"/>
      <c r="G110" s="64"/>
      <c r="H110" s="31"/>
      <c r="I110" s="31"/>
      <c r="J110" s="31"/>
      <c r="K110" s="31"/>
      <c r="L110" s="31"/>
      <c r="M110" s="31"/>
    </row>
    <row r="111" spans="1:13" ht="2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20.25">
      <c r="A112" s="31"/>
      <c r="B112" s="35" t="s">
        <v>79</v>
      </c>
      <c r="C112" s="17"/>
      <c r="D112" s="17"/>
      <c r="E112" s="17"/>
      <c r="F112" s="31"/>
      <c r="G112" s="31"/>
      <c r="H112" s="31"/>
      <c r="I112" s="31"/>
      <c r="J112" s="31"/>
      <c r="K112" s="31"/>
      <c r="L112" s="31"/>
      <c r="M112" s="31"/>
    </row>
    <row r="113" spans="1:13" ht="20.25">
      <c r="A113" s="31"/>
      <c r="B113" s="36" t="s">
        <v>46</v>
      </c>
      <c r="C113" s="51" t="s">
        <v>69</v>
      </c>
      <c r="D113" s="77" t="s">
        <v>81</v>
      </c>
      <c r="E113" s="51" t="s">
        <v>82</v>
      </c>
      <c r="F113" s="79" t="s">
        <v>16</v>
      </c>
      <c r="G113" s="31"/>
      <c r="H113" s="31"/>
      <c r="I113" s="31"/>
      <c r="J113" s="31"/>
      <c r="K113" s="31"/>
      <c r="L113" s="31"/>
      <c r="M113" s="31"/>
    </row>
    <row r="114" spans="1:13" ht="20.25">
      <c r="A114" s="31"/>
      <c r="B114" s="37" t="s">
        <v>47</v>
      </c>
      <c r="C114" s="52" t="s">
        <v>80</v>
      </c>
      <c r="D114" s="78"/>
      <c r="E114" s="52" t="s">
        <v>83</v>
      </c>
      <c r="F114" s="79"/>
      <c r="G114" s="31"/>
      <c r="H114" s="31"/>
      <c r="I114" s="31"/>
      <c r="J114" s="31"/>
      <c r="K114" s="31"/>
      <c r="L114" s="31"/>
      <c r="M114" s="31"/>
    </row>
    <row r="115" spans="1:13" ht="20.25">
      <c r="A115" s="31"/>
      <c r="B115" s="38" t="s">
        <v>50</v>
      </c>
      <c r="C115" s="39">
        <f>SUM(C116)</f>
        <v>2610000</v>
      </c>
      <c r="D115" s="57">
        <f>SUM(D116)</f>
        <v>0</v>
      </c>
      <c r="E115" s="39">
        <f>SUM(E116)</f>
        <v>520400</v>
      </c>
      <c r="F115" s="39">
        <f t="shared" ref="F115:F126" si="3">SUM(C115:E115)</f>
        <v>3130400</v>
      </c>
      <c r="G115" s="31"/>
      <c r="H115" s="31"/>
      <c r="I115" s="31"/>
      <c r="J115" s="31"/>
      <c r="K115" s="31"/>
      <c r="L115" s="31"/>
      <c r="M115" s="31"/>
    </row>
    <row r="116" spans="1:13" ht="20.25">
      <c r="A116" s="31"/>
      <c r="B116" s="41" t="s">
        <v>52</v>
      </c>
      <c r="C116" s="42">
        <v>2610000</v>
      </c>
      <c r="D116" s="43">
        <v>0</v>
      </c>
      <c r="E116" s="42">
        <v>520400</v>
      </c>
      <c r="F116" s="42">
        <f t="shared" si="3"/>
        <v>3130400</v>
      </c>
      <c r="G116" s="31"/>
      <c r="H116" s="31"/>
      <c r="I116" s="31"/>
      <c r="J116" s="31"/>
      <c r="K116" s="31"/>
      <c r="L116" s="31"/>
      <c r="M116" s="31"/>
    </row>
    <row r="117" spans="1:13" ht="35.25">
      <c r="A117" s="31"/>
      <c r="B117" s="38" t="s">
        <v>53</v>
      </c>
      <c r="C117" s="45">
        <f>SUM(C118:C120)</f>
        <v>2568200</v>
      </c>
      <c r="D117" s="46">
        <f>SUM(D118:D120)</f>
        <v>0</v>
      </c>
      <c r="E117" s="45">
        <f>SUM(E118:E120)</f>
        <v>3565000</v>
      </c>
      <c r="F117" s="45">
        <f t="shared" si="3"/>
        <v>6133200</v>
      </c>
      <c r="G117" s="62" t="s">
        <v>95</v>
      </c>
      <c r="H117" s="31"/>
      <c r="I117" s="31"/>
      <c r="J117" s="31"/>
      <c r="K117" s="31"/>
      <c r="L117" s="31"/>
      <c r="M117" s="31"/>
    </row>
    <row r="118" spans="1:13" ht="20.25">
      <c r="A118" s="31"/>
      <c r="B118" s="41" t="s">
        <v>54</v>
      </c>
      <c r="C118" s="42">
        <v>418000</v>
      </c>
      <c r="D118" s="43">
        <v>0</v>
      </c>
      <c r="E118" s="58">
        <v>30000</v>
      </c>
      <c r="F118" s="42">
        <f t="shared" si="3"/>
        <v>448000</v>
      </c>
      <c r="G118" s="31"/>
      <c r="H118" s="31"/>
      <c r="I118" s="31"/>
      <c r="J118" s="31"/>
      <c r="K118" s="31"/>
      <c r="L118" s="31"/>
      <c r="M118" s="31"/>
    </row>
    <row r="119" spans="1:13" ht="20.25">
      <c r="A119" s="31"/>
      <c r="B119" s="41" t="s">
        <v>55</v>
      </c>
      <c r="C119" s="42">
        <v>1610200</v>
      </c>
      <c r="D119" s="43">
        <v>0</v>
      </c>
      <c r="E119" s="42">
        <v>2920000</v>
      </c>
      <c r="F119" s="42">
        <f t="shared" si="3"/>
        <v>4530200</v>
      </c>
      <c r="G119" s="31"/>
      <c r="H119" s="31"/>
      <c r="I119" s="31"/>
      <c r="J119" s="31"/>
      <c r="K119" s="31"/>
      <c r="L119" s="31"/>
      <c r="M119" s="31"/>
    </row>
    <row r="120" spans="1:13" ht="20.25">
      <c r="A120" s="31"/>
      <c r="B120" s="41" t="s">
        <v>56</v>
      </c>
      <c r="C120" s="42">
        <v>540000</v>
      </c>
      <c r="D120" s="43">
        <v>0</v>
      </c>
      <c r="E120" s="42">
        <v>615000</v>
      </c>
      <c r="F120" s="42">
        <f t="shared" si="3"/>
        <v>1155000</v>
      </c>
      <c r="G120" s="31"/>
      <c r="H120" s="31"/>
      <c r="I120" s="31"/>
      <c r="J120" s="31"/>
      <c r="K120" s="31"/>
      <c r="L120" s="31"/>
      <c r="M120" s="31"/>
    </row>
    <row r="121" spans="1:13" ht="20.25">
      <c r="A121" s="31"/>
      <c r="B121" s="38" t="s">
        <v>58</v>
      </c>
      <c r="C121" s="45">
        <f>SUM(C122:C123)</f>
        <v>61000</v>
      </c>
      <c r="D121" s="45">
        <f>SUM(D122:D123)</f>
        <v>3800000</v>
      </c>
      <c r="E121" s="46">
        <f>SUM(E122:E123)</f>
        <v>21800</v>
      </c>
      <c r="F121" s="45">
        <f t="shared" si="3"/>
        <v>3882800</v>
      </c>
      <c r="G121" s="31"/>
      <c r="H121" s="31"/>
      <c r="I121" s="31"/>
      <c r="J121" s="31"/>
      <c r="K121" s="31"/>
      <c r="L121" s="31"/>
      <c r="M121" s="31"/>
    </row>
    <row r="122" spans="1:13" ht="20.25">
      <c r="A122" s="31"/>
      <c r="B122" s="41" t="s">
        <v>59</v>
      </c>
      <c r="C122" s="42">
        <v>61000</v>
      </c>
      <c r="D122" s="43">
        <v>0</v>
      </c>
      <c r="E122" s="43">
        <v>21800</v>
      </c>
      <c r="F122" s="42">
        <f t="shared" si="3"/>
        <v>82800</v>
      </c>
      <c r="G122" s="31"/>
      <c r="H122" s="31"/>
      <c r="I122" s="31"/>
      <c r="J122" s="31"/>
      <c r="K122" s="31"/>
      <c r="L122" s="31"/>
      <c r="M122" s="31"/>
    </row>
    <row r="123" spans="1:13" ht="20.25">
      <c r="A123" s="31"/>
      <c r="B123" s="41" t="s">
        <v>65</v>
      </c>
      <c r="C123" s="43">
        <v>0</v>
      </c>
      <c r="D123" s="42">
        <v>3800000</v>
      </c>
      <c r="E123" s="43">
        <v>0</v>
      </c>
      <c r="F123" s="42">
        <f t="shared" si="3"/>
        <v>3800000</v>
      </c>
      <c r="G123" s="31"/>
      <c r="H123" s="31"/>
      <c r="I123" s="31"/>
      <c r="J123" s="31"/>
      <c r="K123" s="31"/>
      <c r="L123" s="31"/>
      <c r="M123" s="31"/>
    </row>
    <row r="124" spans="1:13" ht="20.25">
      <c r="A124" s="31"/>
      <c r="B124" s="38" t="s">
        <v>60</v>
      </c>
      <c r="C124" s="46">
        <f>SUM(C125)</f>
        <v>0</v>
      </c>
      <c r="D124" s="45">
        <f>SUM(D125)</f>
        <v>10000</v>
      </c>
      <c r="E124" s="59">
        <f>SUM(E125)</f>
        <v>315000</v>
      </c>
      <c r="F124" s="45">
        <f t="shared" si="3"/>
        <v>325000</v>
      </c>
      <c r="G124" s="31"/>
      <c r="H124" s="31"/>
      <c r="I124" s="31"/>
      <c r="J124" s="31"/>
      <c r="K124" s="31"/>
      <c r="L124" s="31"/>
      <c r="M124" s="31"/>
    </row>
    <row r="125" spans="1:13" ht="20.25">
      <c r="A125" s="31"/>
      <c r="B125" s="41" t="s">
        <v>61</v>
      </c>
      <c r="C125" s="43">
        <v>0</v>
      </c>
      <c r="D125" s="42">
        <v>10000</v>
      </c>
      <c r="E125" s="58">
        <v>315000</v>
      </c>
      <c r="F125" s="42">
        <f t="shared" si="3"/>
        <v>325000</v>
      </c>
      <c r="G125" s="31"/>
      <c r="H125" s="31"/>
      <c r="I125" s="31"/>
      <c r="J125" s="31"/>
      <c r="K125" s="31"/>
      <c r="L125" s="31"/>
      <c r="M125" s="31"/>
    </row>
    <row r="126" spans="1:13" ht="20.25">
      <c r="A126" s="31"/>
      <c r="B126" s="56" t="s">
        <v>16</v>
      </c>
      <c r="C126" s="45">
        <f>SUM(C115+C117+C121+C124)</f>
        <v>5239200</v>
      </c>
      <c r="D126" s="45">
        <f>SUM(D115+D117+D121+D124)</f>
        <v>3810000</v>
      </c>
      <c r="E126" s="45">
        <f>SUM(E115+E117+E121+E124)</f>
        <v>4422200</v>
      </c>
      <c r="F126" s="45">
        <f t="shared" si="3"/>
        <v>13471400</v>
      </c>
      <c r="G126" s="31"/>
      <c r="H126" s="31"/>
      <c r="I126" s="31"/>
      <c r="J126" s="31"/>
      <c r="K126" s="31"/>
      <c r="L126" s="31"/>
      <c r="M126" s="31"/>
    </row>
    <row r="127" spans="1:13" ht="2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2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20.25">
      <c r="A129" s="31"/>
      <c r="B129" s="70" t="s">
        <v>45</v>
      </c>
      <c r="C129" s="70"/>
      <c r="D129" s="70"/>
      <c r="E129" s="70"/>
      <c r="F129" s="70"/>
      <c r="G129" s="70"/>
      <c r="H129" s="31"/>
      <c r="I129" s="31"/>
      <c r="J129" s="31"/>
      <c r="K129" s="31"/>
      <c r="L129" s="31"/>
      <c r="M129" s="31"/>
    </row>
    <row r="130" spans="1:13" ht="20.25">
      <c r="A130" s="31"/>
      <c r="B130" s="64" t="s">
        <v>2</v>
      </c>
      <c r="C130" s="64"/>
      <c r="D130" s="64"/>
      <c r="E130" s="64"/>
      <c r="F130" s="64"/>
      <c r="G130" s="64"/>
      <c r="H130" s="31"/>
      <c r="I130" s="31"/>
      <c r="J130" s="31"/>
      <c r="K130" s="31"/>
      <c r="L130" s="31"/>
      <c r="M130" s="31"/>
    </row>
    <row r="131" spans="1:13" ht="20.25">
      <c r="A131" s="31"/>
      <c r="B131" s="64" t="s">
        <v>3</v>
      </c>
      <c r="C131" s="64"/>
      <c r="D131" s="64"/>
      <c r="E131" s="64"/>
      <c r="F131" s="64"/>
      <c r="G131" s="64"/>
      <c r="H131" s="31"/>
      <c r="I131" s="31"/>
      <c r="J131" s="31"/>
      <c r="K131" s="31"/>
      <c r="L131" s="31"/>
      <c r="M131" s="31"/>
    </row>
    <row r="132" spans="1:13" ht="2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20.25">
      <c r="A133" s="31"/>
      <c r="B133" s="35" t="s">
        <v>84</v>
      </c>
      <c r="C133" s="17"/>
      <c r="D133" s="17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20.25">
      <c r="A134" s="31"/>
      <c r="B134" s="36" t="s">
        <v>46</v>
      </c>
      <c r="C134" s="51" t="s">
        <v>85</v>
      </c>
      <c r="D134" s="77" t="s">
        <v>16</v>
      </c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20.25">
      <c r="A135" s="31"/>
      <c r="B135" s="37" t="s">
        <v>47</v>
      </c>
      <c r="C135" s="52" t="s">
        <v>86</v>
      </c>
      <c r="D135" s="78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20.25">
      <c r="A136" s="31"/>
      <c r="B136" s="38" t="s">
        <v>53</v>
      </c>
      <c r="C136" s="53">
        <f>SUM(C137)</f>
        <v>77000</v>
      </c>
      <c r="D136" s="53">
        <f>SUM(C136)</f>
        <v>77000</v>
      </c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20.25">
      <c r="A137" s="31"/>
      <c r="B137" s="41" t="s">
        <v>55</v>
      </c>
      <c r="C137" s="54">
        <v>77000</v>
      </c>
      <c r="D137" s="54">
        <f>SUM(C137)</f>
        <v>77000</v>
      </c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35.25">
      <c r="A138" s="31"/>
      <c r="B138" s="56" t="s">
        <v>16</v>
      </c>
      <c r="C138" s="55">
        <f>SUM(C136)</f>
        <v>77000</v>
      </c>
      <c r="D138" s="55">
        <f>SUM(D136)</f>
        <v>77000</v>
      </c>
      <c r="E138" s="31"/>
      <c r="F138" s="31"/>
      <c r="G138" s="62" t="s">
        <v>96</v>
      </c>
      <c r="H138" s="31"/>
      <c r="I138" s="31"/>
      <c r="J138" s="31"/>
      <c r="K138" s="31"/>
      <c r="L138" s="31"/>
      <c r="M138" s="31"/>
    </row>
    <row r="139" spans="1:13" ht="2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20.25">
      <c r="A140" s="31"/>
      <c r="B140" s="35" t="s">
        <v>88</v>
      </c>
      <c r="C140" s="17"/>
      <c r="D140" s="17"/>
      <c r="E140" s="17"/>
      <c r="F140" s="31"/>
      <c r="G140" s="31"/>
      <c r="H140" s="31"/>
      <c r="I140" s="31"/>
      <c r="J140" s="31"/>
      <c r="K140" s="31"/>
      <c r="L140" s="31"/>
      <c r="M140" s="31"/>
    </row>
    <row r="141" spans="1:13" ht="20.25">
      <c r="A141" s="31"/>
      <c r="B141" s="36" t="s">
        <v>46</v>
      </c>
      <c r="C141" s="77" t="s">
        <v>89</v>
      </c>
      <c r="D141" s="51" t="s">
        <v>135</v>
      </c>
      <c r="E141" s="79" t="s">
        <v>16</v>
      </c>
      <c r="F141" s="31"/>
      <c r="G141" s="31"/>
      <c r="H141" s="31"/>
      <c r="I141" s="31"/>
      <c r="J141" s="31"/>
      <c r="K141" s="31"/>
      <c r="L141" s="31"/>
      <c r="M141" s="31"/>
    </row>
    <row r="142" spans="1:13" ht="20.25">
      <c r="A142" s="31"/>
      <c r="B142" s="37" t="s">
        <v>47</v>
      </c>
      <c r="C142" s="78"/>
      <c r="D142" s="52" t="s">
        <v>136</v>
      </c>
      <c r="E142" s="79"/>
      <c r="F142" s="31"/>
      <c r="G142" s="31"/>
      <c r="H142" s="31"/>
      <c r="I142" s="31"/>
      <c r="J142" s="31"/>
      <c r="K142" s="31"/>
      <c r="L142" s="31"/>
      <c r="M142" s="31"/>
    </row>
    <row r="143" spans="1:13" ht="20.25">
      <c r="A143" s="31"/>
      <c r="B143" s="38" t="s">
        <v>53</v>
      </c>
      <c r="C143" s="39">
        <f>SUM(C144)</f>
        <v>20000</v>
      </c>
      <c r="D143" s="39">
        <f>SUM(D144)</f>
        <v>173000</v>
      </c>
      <c r="E143" s="39">
        <f>SUM(C143:D143)</f>
        <v>193000</v>
      </c>
      <c r="F143" s="31"/>
      <c r="G143" s="31"/>
      <c r="H143" s="31"/>
      <c r="I143" s="31"/>
      <c r="J143" s="31"/>
      <c r="K143" s="31"/>
      <c r="L143" s="31"/>
      <c r="M143" s="31"/>
    </row>
    <row r="144" spans="1:13" ht="20.25">
      <c r="A144" s="31"/>
      <c r="B144" s="41" t="s">
        <v>55</v>
      </c>
      <c r="C144" s="42">
        <v>20000</v>
      </c>
      <c r="D144" s="42">
        <v>173000</v>
      </c>
      <c r="E144" s="42">
        <f>SUM(C144:D144)</f>
        <v>193000</v>
      </c>
      <c r="F144" s="31"/>
      <c r="G144" s="31"/>
      <c r="H144" s="31"/>
      <c r="I144" s="31"/>
      <c r="J144" s="31"/>
      <c r="K144" s="31"/>
      <c r="L144" s="31"/>
      <c r="M144" s="31"/>
    </row>
    <row r="145" spans="1:13" ht="20.25">
      <c r="A145" s="31"/>
      <c r="B145" s="38" t="s">
        <v>60</v>
      </c>
      <c r="C145" s="45">
        <f>SUM(C146)</f>
        <v>50000</v>
      </c>
      <c r="D145" s="46">
        <f>SUM(D146)</f>
        <v>0</v>
      </c>
      <c r="E145" s="45">
        <f>SUM(E146)</f>
        <v>50000</v>
      </c>
      <c r="F145" s="31"/>
      <c r="G145" s="31"/>
      <c r="H145" s="31"/>
      <c r="I145" s="31"/>
      <c r="J145" s="31"/>
      <c r="K145" s="31"/>
      <c r="L145" s="31"/>
      <c r="M145" s="31"/>
    </row>
    <row r="146" spans="1:13" ht="20.25">
      <c r="A146" s="31"/>
      <c r="B146" s="41" t="s">
        <v>61</v>
      </c>
      <c r="C146" s="60">
        <v>50000</v>
      </c>
      <c r="D146" s="61">
        <v>0</v>
      </c>
      <c r="E146" s="60">
        <f>SUM(C146:D146)</f>
        <v>50000</v>
      </c>
      <c r="F146" s="31"/>
      <c r="G146" s="31"/>
      <c r="H146" s="31"/>
      <c r="I146" s="31"/>
      <c r="J146" s="31"/>
      <c r="K146" s="31"/>
      <c r="L146" s="31"/>
      <c r="M146" s="31"/>
    </row>
    <row r="147" spans="1:13" ht="20.25">
      <c r="A147" s="31"/>
      <c r="B147" s="56" t="s">
        <v>16</v>
      </c>
      <c r="C147" s="45">
        <f>SUM(C143+C145)</f>
        <v>70000</v>
      </c>
      <c r="D147" s="45">
        <f>SUM(D143+D145)</f>
        <v>173000</v>
      </c>
      <c r="E147" s="45">
        <f>SUM(E143+E145)</f>
        <v>243000</v>
      </c>
      <c r="F147" s="31"/>
      <c r="G147" s="31"/>
      <c r="H147" s="31"/>
      <c r="I147" s="31"/>
      <c r="J147" s="31"/>
      <c r="K147" s="31"/>
      <c r="L147" s="31"/>
      <c r="M147" s="31"/>
    </row>
    <row r="148" spans="1:13" ht="2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2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20.25">
      <c r="A150" s="31"/>
      <c r="B150" s="70" t="s">
        <v>45</v>
      </c>
      <c r="C150" s="70"/>
      <c r="D150" s="70"/>
      <c r="E150" s="70"/>
      <c r="F150" s="70"/>
      <c r="G150" s="70"/>
      <c r="H150" s="31"/>
      <c r="I150" s="31"/>
      <c r="J150" s="31"/>
      <c r="K150" s="31"/>
      <c r="L150" s="31"/>
      <c r="M150" s="31"/>
    </row>
    <row r="151" spans="1:13" ht="20.25">
      <c r="A151" s="31"/>
      <c r="B151" s="64" t="s">
        <v>2</v>
      </c>
      <c r="C151" s="64"/>
      <c r="D151" s="64"/>
      <c r="E151" s="64"/>
      <c r="F151" s="64"/>
      <c r="G151" s="64"/>
      <c r="H151" s="31"/>
      <c r="I151" s="31"/>
      <c r="J151" s="31"/>
      <c r="K151" s="31"/>
      <c r="L151" s="31"/>
      <c r="M151" s="31"/>
    </row>
    <row r="152" spans="1:13" ht="20.25">
      <c r="A152" s="31"/>
      <c r="B152" s="64" t="s">
        <v>3</v>
      </c>
      <c r="C152" s="64"/>
      <c r="D152" s="64"/>
      <c r="E152" s="64"/>
      <c r="F152" s="64"/>
      <c r="G152" s="64"/>
      <c r="H152" s="31"/>
      <c r="I152" s="31"/>
      <c r="J152" s="31"/>
      <c r="K152" s="31"/>
      <c r="L152" s="31"/>
      <c r="M152" s="31"/>
    </row>
    <row r="153" spans="1:13" ht="2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20.25">
      <c r="A154" s="31"/>
      <c r="B154" s="35" t="s">
        <v>90</v>
      </c>
      <c r="C154" s="17"/>
      <c r="D154" s="17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20.25">
      <c r="A155" s="31"/>
      <c r="B155" s="36" t="s">
        <v>46</v>
      </c>
      <c r="C155" s="77" t="s">
        <v>91</v>
      </c>
      <c r="D155" s="77" t="s">
        <v>16</v>
      </c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20.25">
      <c r="A156" s="31"/>
      <c r="B156" s="37" t="s">
        <v>47</v>
      </c>
      <c r="C156" s="78"/>
      <c r="D156" s="78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20.25">
      <c r="A157" s="31"/>
      <c r="B157" s="38" t="s">
        <v>91</v>
      </c>
      <c r="C157" s="53">
        <f>SUM(C159)</f>
        <v>19452700</v>
      </c>
      <c r="D157" s="53">
        <f>SUM(D158)</f>
        <v>19452700</v>
      </c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35.25">
      <c r="A158" s="31"/>
      <c r="B158" s="41" t="s">
        <v>92</v>
      </c>
      <c r="C158" s="54">
        <v>19452700</v>
      </c>
      <c r="D158" s="54">
        <f>SUM(C158)</f>
        <v>19452700</v>
      </c>
      <c r="E158" s="31"/>
      <c r="F158" s="31"/>
      <c r="G158" s="62" t="s">
        <v>97</v>
      </c>
      <c r="H158" s="31"/>
      <c r="I158" s="31"/>
      <c r="J158" s="31"/>
      <c r="K158" s="31"/>
      <c r="L158" s="31"/>
      <c r="M158" s="31"/>
    </row>
    <row r="159" spans="1:13" ht="20.25">
      <c r="A159" s="31"/>
      <c r="B159" s="56" t="s">
        <v>16</v>
      </c>
      <c r="C159" s="55">
        <f>SUM(C158)</f>
        <v>19452700</v>
      </c>
      <c r="D159" s="55">
        <f>SUM(D158)</f>
        <v>19452700</v>
      </c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2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2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2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2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2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2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2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2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2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2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 ht="2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2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2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ht="2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ht="2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2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2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2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ht="2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 ht="2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2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 ht="2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2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2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 ht="2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 ht="2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2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2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2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2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2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2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2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2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2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2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2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2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2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2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2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 ht="2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 ht="2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2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2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2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2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2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2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2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2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2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2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2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2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2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2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2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2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2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2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2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2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2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 ht="2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 ht="2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2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2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2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 ht="2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2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2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2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2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 ht="2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2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 ht="2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ht="2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 ht="2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 ht="2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3" ht="2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1:13" ht="2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2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 ht="2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1:13" ht="2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1:13" ht="2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1:13" ht="2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2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 ht="2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1:13" ht="2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 ht="2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1:13" ht="2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1:13" ht="2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 ht="2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 ht="2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1:13" ht="2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1:13" ht="2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2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2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 ht="2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1:13" ht="2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1:13" ht="2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1:13" ht="2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1:13" ht="2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ht="2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ht="2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ht="2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 ht="2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 ht="2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 ht="2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ht="2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 ht="2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2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ht="2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ht="2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 ht="2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 ht="2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2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 ht="2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 ht="2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ht="2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 ht="2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 ht="2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 ht="2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 ht="2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 ht="2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 ht="2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2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2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ht="2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ht="2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 ht="2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 ht="2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ht="2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2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 ht="2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ht="2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 ht="2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 ht="2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ht="2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ht="2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ht="2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2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ht="2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ht="2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ht="2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ht="2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ht="2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ht="2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ht="2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ht="2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 ht="2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 ht="2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ht="2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 ht="2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 ht="2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 ht="2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2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ht="2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 ht="2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ht="2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ht="2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 ht="2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 ht="2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ht="2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 ht="2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 ht="2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ht="2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 ht="2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 ht="2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ht="2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 ht="2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2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 ht="2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 ht="2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 ht="2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ht="2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 ht="2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 ht="2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ht="2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 ht="2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 ht="2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 ht="2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ht="2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 ht="2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 ht="2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 ht="2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2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 ht="2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 ht="2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ht="2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 ht="2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 ht="2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 ht="2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 ht="2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 ht="2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 ht="2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 ht="2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 ht="2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 ht="2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 ht="2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2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 ht="2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 ht="2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 ht="2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 ht="2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 ht="2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 ht="2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 ht="2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 ht="2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 ht="2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 ht="2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ht="2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ht="2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ht="2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 ht="2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2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ht="2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 ht="2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 ht="2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 ht="2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 ht="2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 ht="2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 ht="2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 ht="2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 ht="2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 ht="2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 ht="2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 ht="2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 ht="2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 ht="2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2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ht="2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 ht="2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 ht="2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 ht="2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 ht="2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 ht="2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 ht="2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 ht="2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 ht="2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 ht="2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 ht="2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 ht="2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 ht="2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 ht="2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2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ht="2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 ht="2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 ht="2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 ht="2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 ht="2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 ht="2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 ht="2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 ht="2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 ht="2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ht="2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ht="2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ht="2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 ht="2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 ht="2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2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ht="2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 ht="2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 ht="2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 ht="2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 ht="2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 ht="2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 ht="2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 ht="2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 ht="2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 ht="2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 ht="2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 ht="2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 ht="2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 ht="2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2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ht="2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 ht="2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 ht="2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 ht="2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ht="2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ht="2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ht="2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ht="2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ht="2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ht="2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ht="2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ht="2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ht="2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ht="2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2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2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ht="2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ht="2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ht="2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ht="2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ht="2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ht="2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ht="2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ht="2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ht="2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 ht="2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 ht="2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 ht="2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 ht="2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2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2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 ht="2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 ht="2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 ht="2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 ht="2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 ht="2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 ht="2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 ht="2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 ht="2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 ht="2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 ht="2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 ht="2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 ht="2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 ht="2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2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2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 ht="2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 ht="2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 ht="2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 ht="2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 ht="2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 ht="2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 ht="2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 ht="2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 ht="2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 ht="2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 ht="2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 ht="2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 ht="2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2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2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 ht="2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 ht="2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 ht="2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 ht="2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ht="2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 ht="2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 ht="2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 ht="2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 ht="2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 ht="2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 ht="2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 ht="2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 ht="2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2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2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 ht="2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2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 ht="2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 ht="2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 ht="2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 ht="2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 ht="2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 ht="2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 ht="2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 ht="2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 ht="2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 ht="2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 ht="2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2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2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 ht="2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 ht="2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 ht="2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 ht="2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 ht="2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 ht="2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 ht="2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 ht="2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 ht="2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 ht="2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 ht="2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 ht="2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 ht="2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2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2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 ht="2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 ht="2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 ht="2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 ht="2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 ht="2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 ht="2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 ht="2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 ht="2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 ht="2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 ht="2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 ht="2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 ht="2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 ht="2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2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2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 ht="2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 ht="2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 ht="2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 ht="2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 ht="2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 ht="2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 ht="2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 ht="2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 ht="2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 ht="2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 ht="2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 ht="2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 ht="2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2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2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 ht="2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 ht="2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 ht="2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 ht="2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 ht="2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 ht="2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 ht="2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 ht="2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 ht="2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 ht="2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 ht="2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 ht="2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 ht="2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2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2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 ht="2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 ht="2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 ht="2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 ht="2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 ht="2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 ht="2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 ht="2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 ht="2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 ht="2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 ht="2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 ht="2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 ht="2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 ht="2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2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2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 ht="2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 ht="2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 ht="2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 ht="2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 ht="2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 ht="2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 ht="2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 ht="2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 ht="2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</sheetData>
  <mergeCells count="39">
    <mergeCell ref="B150:G150"/>
    <mergeCell ref="B151:G151"/>
    <mergeCell ref="B152:G152"/>
    <mergeCell ref="E71:E72"/>
    <mergeCell ref="C155:C156"/>
    <mergeCell ref="D155:D156"/>
    <mergeCell ref="B129:G129"/>
    <mergeCell ref="B130:G130"/>
    <mergeCell ref="B131:G131"/>
    <mergeCell ref="D134:D135"/>
    <mergeCell ref="C141:C142"/>
    <mergeCell ref="E141:E142"/>
    <mergeCell ref="B89:G89"/>
    <mergeCell ref="E92:E93"/>
    <mergeCell ref="B108:G108"/>
    <mergeCell ref="B109:G109"/>
    <mergeCell ref="B110:G110"/>
    <mergeCell ref="D113:D114"/>
    <mergeCell ref="F113:F114"/>
    <mergeCell ref="E50:E51"/>
    <mergeCell ref="B66:G66"/>
    <mergeCell ref="B67:G67"/>
    <mergeCell ref="B68:G68"/>
    <mergeCell ref="B87:G87"/>
    <mergeCell ref="B88:G88"/>
    <mergeCell ref="B2:E2"/>
    <mergeCell ref="C7:C8"/>
    <mergeCell ref="D7:D8"/>
    <mergeCell ref="E7:E8"/>
    <mergeCell ref="B47:G47"/>
    <mergeCell ref="B3:G3"/>
    <mergeCell ref="B4:G4"/>
    <mergeCell ref="B5:G5"/>
    <mergeCell ref="D28:D29"/>
    <mergeCell ref="B24:G24"/>
    <mergeCell ref="B25:G25"/>
    <mergeCell ref="B26:G26"/>
    <mergeCell ref="B45:G45"/>
    <mergeCell ref="B46:G46"/>
  </mergeCells>
  <pageMargins left="0.70866141732283472" right="0.70866141732283472" top="0.59055118110236227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คำแถลง (รับ)</vt:lpstr>
      <vt:lpstr>คำแถลง(จ่าย)</vt:lpstr>
      <vt:lpstr>หลักการ</vt:lpstr>
      <vt:lpstr>แยกแผนงาน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Sky123.Org</cp:lastModifiedBy>
  <cp:lastPrinted>2020-09-02T04:58:40Z</cp:lastPrinted>
  <dcterms:created xsi:type="dcterms:W3CDTF">2017-06-23T08:19:37Z</dcterms:created>
  <dcterms:modified xsi:type="dcterms:W3CDTF">2021-01-26T06:54:38Z</dcterms:modified>
</cp:coreProperties>
</file>